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на 01.07.2014\к 05.07.2014 в УЭ отчетность по МП\"/>
    </mc:Choice>
  </mc:AlternateContent>
  <bookViews>
    <workbookView xWindow="0" yWindow="0" windowWidth="28695" windowHeight="11625"/>
  </bookViews>
  <sheets>
    <sheet name="Лист1" sheetId="1" r:id="rId1"/>
  </sheets>
  <definedNames>
    <definedName name="_xlnm.Print_Titles" localSheetId="0">Лист1!$1:$2</definedName>
    <definedName name="_xlnm.Print_Area" localSheetId="0">Лист1!$A$1:$AF$117</definedName>
  </definedNames>
  <calcPr calcId="152511"/>
</workbook>
</file>

<file path=xl/calcChain.xml><?xml version="1.0" encoding="utf-8"?>
<calcChain xmlns="http://schemas.openxmlformats.org/spreadsheetml/2006/main">
  <c r="D10" i="1" l="1"/>
  <c r="D109" i="1"/>
  <c r="C109" i="1"/>
  <c r="D94" i="1"/>
  <c r="C94" i="1"/>
  <c r="D54" i="1"/>
  <c r="C54" i="1"/>
  <c r="D47" i="1"/>
  <c r="C47" i="1"/>
  <c r="C34" i="1"/>
  <c r="D28" i="1"/>
  <c r="C28" i="1"/>
  <c r="D22" i="1"/>
  <c r="D20" i="1" s="1"/>
  <c r="C22" i="1"/>
  <c r="D16" i="1"/>
  <c r="C16" i="1"/>
  <c r="B22" i="1"/>
  <c r="B10" i="1"/>
  <c r="B84" i="1"/>
  <c r="S14" i="1" l="1"/>
  <c r="Q107" i="1" l="1"/>
  <c r="P107" i="1"/>
  <c r="P14" i="1" l="1"/>
  <c r="AD115" i="1" l="1"/>
  <c r="V38" i="1"/>
  <c r="E42" i="1" l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AE38" i="1"/>
  <c r="AE37" i="1" s="1"/>
  <c r="AD38" i="1"/>
  <c r="AD37" i="1" s="1"/>
  <c r="AC38" i="1"/>
  <c r="AC37" i="1" s="1"/>
  <c r="AB38" i="1"/>
  <c r="AB37" i="1" s="1"/>
  <c r="AA38" i="1"/>
  <c r="AA37" i="1" s="1"/>
  <c r="Z38" i="1"/>
  <c r="Z37" i="1" s="1"/>
  <c r="Y38" i="1"/>
  <c r="Y37" i="1" s="1"/>
  <c r="X38" i="1"/>
  <c r="W38" i="1"/>
  <c r="W37" i="1" s="1"/>
  <c r="U38" i="1"/>
  <c r="U37" i="1" s="1"/>
  <c r="T38" i="1"/>
  <c r="T37" i="1" s="1"/>
  <c r="S38" i="1"/>
  <c r="S37" i="1" s="1"/>
  <c r="R38" i="1"/>
  <c r="Q38" i="1"/>
  <c r="Q37" i="1" s="1"/>
  <c r="O38" i="1"/>
  <c r="O37" i="1" s="1"/>
  <c r="N38" i="1"/>
  <c r="N37" i="1" s="1"/>
  <c r="M38" i="1"/>
  <c r="M37" i="1" s="1"/>
  <c r="L38" i="1"/>
  <c r="K38" i="1"/>
  <c r="K37" i="1" s="1"/>
  <c r="J38" i="1"/>
  <c r="J37" i="1" s="1"/>
  <c r="I38" i="1"/>
  <c r="I37" i="1" s="1"/>
  <c r="H38" i="1"/>
  <c r="D38" i="1"/>
  <c r="D37" i="1" s="1"/>
  <c r="X37" i="1"/>
  <c r="V37" i="1"/>
  <c r="R37" i="1"/>
  <c r="L37" i="1"/>
  <c r="H37" i="1"/>
  <c r="B38" i="1" l="1"/>
  <c r="B37" i="1" s="1"/>
  <c r="C38" i="1"/>
  <c r="C37" i="1" s="1"/>
  <c r="F40" i="1"/>
  <c r="E38" i="1"/>
  <c r="F38" i="1" l="1"/>
  <c r="E37" i="1"/>
  <c r="F37" i="1" s="1"/>
  <c r="E16" i="1"/>
  <c r="D34" i="1"/>
  <c r="I10" i="1"/>
  <c r="J10" i="1"/>
  <c r="J114" i="1" s="1"/>
  <c r="K10" i="1"/>
  <c r="K114" i="1" s="1"/>
  <c r="L10" i="1"/>
  <c r="L114" i="1" s="1"/>
  <c r="M10" i="1"/>
  <c r="M114" i="1" s="1"/>
  <c r="N10" i="1"/>
  <c r="N114" i="1" s="1"/>
  <c r="O10" i="1"/>
  <c r="O114" i="1" s="1"/>
  <c r="P10" i="1"/>
  <c r="Q10" i="1"/>
  <c r="Q114" i="1" s="1"/>
  <c r="R10" i="1"/>
  <c r="R114" i="1" s="1"/>
  <c r="S10" i="1"/>
  <c r="S114" i="1" s="1"/>
  <c r="T10" i="1"/>
  <c r="T114" i="1" s="1"/>
  <c r="U10" i="1"/>
  <c r="U114" i="1" s="1"/>
  <c r="V10" i="1"/>
  <c r="V114" i="1" s="1"/>
  <c r="W10" i="1"/>
  <c r="W114" i="1" s="1"/>
  <c r="X10" i="1"/>
  <c r="X114" i="1" s="1"/>
  <c r="Y10" i="1"/>
  <c r="Y114" i="1" s="1"/>
  <c r="Z10" i="1"/>
  <c r="Z114" i="1" s="1"/>
  <c r="AA10" i="1"/>
  <c r="AA114" i="1" s="1"/>
  <c r="AB10" i="1"/>
  <c r="AB114" i="1" s="1"/>
  <c r="AC10" i="1"/>
  <c r="AC114" i="1" s="1"/>
  <c r="AD10" i="1"/>
  <c r="AD114" i="1" s="1"/>
  <c r="AE10" i="1"/>
  <c r="AE114" i="1" s="1"/>
  <c r="H10" i="1"/>
  <c r="I114" i="1" l="1"/>
  <c r="P114" i="1"/>
  <c r="C10" i="1"/>
  <c r="G16" i="1"/>
  <c r="H8" i="1"/>
  <c r="H114" i="1"/>
  <c r="Z14" i="1"/>
  <c r="E10" i="1" l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E115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H113" i="1"/>
  <c r="H116" i="1"/>
  <c r="H115" i="1"/>
  <c r="H107" i="1"/>
  <c r="H106" i="1" s="1"/>
  <c r="E108" i="1"/>
  <c r="E111" i="1"/>
  <c r="D111" i="1"/>
  <c r="C111" i="1"/>
  <c r="B111" i="1"/>
  <c r="E110" i="1"/>
  <c r="D110" i="1"/>
  <c r="C110" i="1"/>
  <c r="B110" i="1"/>
  <c r="E109" i="1"/>
  <c r="B109" i="1"/>
  <c r="B107" i="1" s="1"/>
  <c r="B106" i="1" s="1"/>
  <c r="B105" i="1" s="1"/>
  <c r="B104" i="1" s="1"/>
  <c r="D108" i="1"/>
  <c r="C108" i="1"/>
  <c r="B108" i="1"/>
  <c r="AE107" i="1"/>
  <c r="AE106" i="1" s="1"/>
  <c r="AD107" i="1"/>
  <c r="AC107" i="1"/>
  <c r="AB107" i="1"/>
  <c r="AA107" i="1"/>
  <c r="AA106" i="1" s="1"/>
  <c r="Z107" i="1"/>
  <c r="Y107" i="1"/>
  <c r="Y106" i="1" s="1"/>
  <c r="X107" i="1"/>
  <c r="W107" i="1"/>
  <c r="V107" i="1"/>
  <c r="U107" i="1"/>
  <c r="U106" i="1" s="1"/>
  <c r="T107" i="1"/>
  <c r="S107" i="1"/>
  <c r="S106" i="1" s="1"/>
  <c r="R107" i="1"/>
  <c r="Q106" i="1"/>
  <c r="O107" i="1"/>
  <c r="O106" i="1" s="1"/>
  <c r="N107" i="1"/>
  <c r="N106" i="1" s="1"/>
  <c r="M107" i="1"/>
  <c r="L107" i="1"/>
  <c r="K107" i="1"/>
  <c r="K106" i="1" s="1"/>
  <c r="J107" i="1"/>
  <c r="J106" i="1" s="1"/>
  <c r="I107" i="1"/>
  <c r="I106" i="1" s="1"/>
  <c r="I105" i="1" s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B99" i="1" s="1"/>
  <c r="B98" i="1" s="1"/>
  <c r="B97" i="1" s="1"/>
  <c r="AE99" i="1"/>
  <c r="AD99" i="1"/>
  <c r="AC99" i="1"/>
  <c r="AC98" i="1" s="1"/>
  <c r="AB99" i="1"/>
  <c r="AA99" i="1"/>
  <c r="AA98" i="1" s="1"/>
  <c r="Z99" i="1"/>
  <c r="Y99" i="1"/>
  <c r="Y98" i="1" s="1"/>
  <c r="X99" i="1"/>
  <c r="W99" i="1"/>
  <c r="W98" i="1" s="1"/>
  <c r="V99" i="1"/>
  <c r="U99" i="1"/>
  <c r="U98" i="1" s="1"/>
  <c r="T99" i="1"/>
  <c r="S99" i="1"/>
  <c r="S98" i="1" s="1"/>
  <c r="R99" i="1"/>
  <c r="Q99" i="1"/>
  <c r="Q98" i="1" s="1"/>
  <c r="P99" i="1"/>
  <c r="O99" i="1"/>
  <c r="O98" i="1" s="1"/>
  <c r="N99" i="1"/>
  <c r="M99" i="1"/>
  <c r="M98" i="1" s="1"/>
  <c r="L99" i="1"/>
  <c r="K99" i="1"/>
  <c r="K98" i="1" s="1"/>
  <c r="J99" i="1"/>
  <c r="I99" i="1"/>
  <c r="I98" i="1" s="1"/>
  <c r="H99" i="1"/>
  <c r="E99" i="1"/>
  <c r="E96" i="1"/>
  <c r="D96" i="1"/>
  <c r="C96" i="1"/>
  <c r="B96" i="1"/>
  <c r="E95" i="1"/>
  <c r="D95" i="1"/>
  <c r="C95" i="1"/>
  <c r="B95" i="1"/>
  <c r="E94" i="1"/>
  <c r="B94" i="1"/>
  <c r="E93" i="1"/>
  <c r="D93" i="1"/>
  <c r="C93" i="1"/>
  <c r="C92" i="1" s="1"/>
  <c r="C91" i="1" s="1"/>
  <c r="C90" i="1" s="1"/>
  <c r="B93" i="1"/>
  <c r="AE92" i="1"/>
  <c r="AD92" i="1"/>
  <c r="AD91" i="1" s="1"/>
  <c r="AD90" i="1" s="1"/>
  <c r="AC92" i="1"/>
  <c r="AC91" i="1" s="1"/>
  <c r="AC90" i="1" s="1"/>
  <c r="AB92" i="1"/>
  <c r="AB91" i="1" s="1"/>
  <c r="AB90" i="1" s="1"/>
  <c r="AA92" i="1"/>
  <c r="Z92" i="1"/>
  <c r="Y92" i="1"/>
  <c r="Y91" i="1" s="1"/>
  <c r="Y90" i="1" s="1"/>
  <c r="X92" i="1"/>
  <c r="X91" i="1" s="1"/>
  <c r="X90" i="1" s="1"/>
  <c r="W92" i="1"/>
  <c r="V92" i="1"/>
  <c r="V91" i="1" s="1"/>
  <c r="V90" i="1" s="1"/>
  <c r="U92" i="1"/>
  <c r="T92" i="1"/>
  <c r="T91" i="1" s="1"/>
  <c r="T90" i="1" s="1"/>
  <c r="S92" i="1"/>
  <c r="R92" i="1"/>
  <c r="Q92" i="1"/>
  <c r="Q91" i="1" s="1"/>
  <c r="Q90" i="1" s="1"/>
  <c r="P92" i="1"/>
  <c r="P91" i="1" s="1"/>
  <c r="P90" i="1" s="1"/>
  <c r="O92" i="1"/>
  <c r="N92" i="1"/>
  <c r="N91" i="1" s="1"/>
  <c r="N90" i="1" s="1"/>
  <c r="M92" i="1"/>
  <c r="M91" i="1" s="1"/>
  <c r="M90" i="1" s="1"/>
  <c r="L92" i="1"/>
  <c r="L91" i="1" s="1"/>
  <c r="L90" i="1" s="1"/>
  <c r="K92" i="1"/>
  <c r="J92" i="1"/>
  <c r="J91" i="1" s="1"/>
  <c r="J90" i="1" s="1"/>
  <c r="I92" i="1"/>
  <c r="I91" i="1" s="1"/>
  <c r="I90" i="1" s="1"/>
  <c r="H92" i="1"/>
  <c r="H91" i="1" s="1"/>
  <c r="H90" i="1" s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C85" i="1" s="1"/>
  <c r="C84" i="1" s="1"/>
  <c r="C83" i="1" s="1"/>
  <c r="B86" i="1"/>
  <c r="AE85" i="1"/>
  <c r="AD85" i="1"/>
  <c r="AD84" i="1" s="1"/>
  <c r="AC85" i="1"/>
  <c r="AC84" i="1" s="1"/>
  <c r="AB85" i="1"/>
  <c r="AA85" i="1"/>
  <c r="Z85" i="1"/>
  <c r="Z84" i="1" s="1"/>
  <c r="Y85" i="1"/>
  <c r="Y84" i="1" s="1"/>
  <c r="X85" i="1"/>
  <c r="X84" i="1" s="1"/>
  <c r="W85" i="1"/>
  <c r="V85" i="1"/>
  <c r="V84" i="1" s="1"/>
  <c r="U85" i="1"/>
  <c r="U84" i="1" s="1"/>
  <c r="T85" i="1"/>
  <c r="S85" i="1"/>
  <c r="R85" i="1"/>
  <c r="R84" i="1" s="1"/>
  <c r="Q85" i="1"/>
  <c r="Q84" i="1" s="1"/>
  <c r="P85" i="1"/>
  <c r="P84" i="1" s="1"/>
  <c r="O85" i="1"/>
  <c r="N85" i="1"/>
  <c r="N84" i="1" s="1"/>
  <c r="M85" i="1"/>
  <c r="M84" i="1" s="1"/>
  <c r="L85" i="1"/>
  <c r="K85" i="1"/>
  <c r="J85" i="1"/>
  <c r="J84" i="1" s="1"/>
  <c r="I85" i="1"/>
  <c r="I84" i="1" s="1"/>
  <c r="I83" i="1" s="1"/>
  <c r="H85" i="1"/>
  <c r="H84" i="1" s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AE77" i="1"/>
  <c r="AD77" i="1"/>
  <c r="AD76" i="1" s="1"/>
  <c r="AC77" i="1"/>
  <c r="AC76" i="1" s="1"/>
  <c r="AB77" i="1"/>
  <c r="AA77" i="1"/>
  <c r="Z77" i="1"/>
  <c r="Z76" i="1" s="1"/>
  <c r="Y77" i="1"/>
  <c r="Y76" i="1" s="1"/>
  <c r="X77" i="1"/>
  <c r="W77" i="1"/>
  <c r="W76" i="1" s="1"/>
  <c r="V77" i="1"/>
  <c r="V76" i="1" s="1"/>
  <c r="U77" i="1"/>
  <c r="U76" i="1" s="1"/>
  <c r="T77" i="1"/>
  <c r="S77" i="1"/>
  <c r="S76" i="1" s="1"/>
  <c r="R77" i="1"/>
  <c r="R76" i="1" s="1"/>
  <c r="Q77" i="1"/>
  <c r="Q76" i="1" s="1"/>
  <c r="P77" i="1"/>
  <c r="P76" i="1" s="1"/>
  <c r="O77" i="1"/>
  <c r="N77" i="1"/>
  <c r="N76" i="1" s="1"/>
  <c r="M77" i="1"/>
  <c r="M76" i="1" s="1"/>
  <c r="L77" i="1"/>
  <c r="K77" i="1"/>
  <c r="J77" i="1"/>
  <c r="I77" i="1"/>
  <c r="I76" i="1" s="1"/>
  <c r="H77" i="1"/>
  <c r="E77" i="1"/>
  <c r="D77" i="1"/>
  <c r="D76" i="1" s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B71" i="1" s="1"/>
  <c r="B70" i="1" s="1"/>
  <c r="AE71" i="1"/>
  <c r="AE70" i="1" s="1"/>
  <c r="AD71" i="1"/>
  <c r="AC71" i="1"/>
  <c r="AC70" i="1" s="1"/>
  <c r="AB71" i="1"/>
  <c r="AA71" i="1"/>
  <c r="AA70" i="1" s="1"/>
  <c r="Z71" i="1"/>
  <c r="Y71" i="1"/>
  <c r="Y70" i="1" s="1"/>
  <c r="X71" i="1"/>
  <c r="X70" i="1" s="1"/>
  <c r="W71" i="1"/>
  <c r="W70" i="1" s="1"/>
  <c r="V71" i="1"/>
  <c r="U71" i="1"/>
  <c r="U70" i="1" s="1"/>
  <c r="T71" i="1"/>
  <c r="S71" i="1"/>
  <c r="S70" i="1" s="1"/>
  <c r="R71" i="1"/>
  <c r="Q71" i="1"/>
  <c r="Q70" i="1" s="1"/>
  <c r="P71" i="1"/>
  <c r="P70" i="1" s="1"/>
  <c r="O71" i="1"/>
  <c r="O70" i="1" s="1"/>
  <c r="N71" i="1"/>
  <c r="M71" i="1"/>
  <c r="L71" i="1"/>
  <c r="K71" i="1"/>
  <c r="K70" i="1" s="1"/>
  <c r="J71" i="1"/>
  <c r="I71" i="1"/>
  <c r="I70" i="1" s="1"/>
  <c r="H71" i="1"/>
  <c r="H70" i="1" s="1"/>
  <c r="E71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C65" i="1" s="1"/>
  <c r="C64" i="1" s="1"/>
  <c r="B66" i="1"/>
  <c r="AE65" i="1"/>
  <c r="AD65" i="1"/>
  <c r="AC65" i="1"/>
  <c r="AC64" i="1" s="1"/>
  <c r="AB65" i="1"/>
  <c r="AB64" i="1" s="1"/>
  <c r="AA65" i="1"/>
  <c r="Z65" i="1"/>
  <c r="Z64" i="1" s="1"/>
  <c r="Y65" i="1"/>
  <c r="Y64" i="1" s="1"/>
  <c r="X65" i="1"/>
  <c r="X64" i="1" s="1"/>
  <c r="W65" i="1"/>
  <c r="V65" i="1"/>
  <c r="V64" i="1" s="1"/>
  <c r="U65" i="1"/>
  <c r="U64" i="1" s="1"/>
  <c r="T65" i="1"/>
  <c r="S65" i="1"/>
  <c r="R65" i="1"/>
  <c r="Q65" i="1"/>
  <c r="Q64" i="1" s="1"/>
  <c r="P65" i="1"/>
  <c r="P64" i="1" s="1"/>
  <c r="O65" i="1"/>
  <c r="N65" i="1"/>
  <c r="N64" i="1" s="1"/>
  <c r="M65" i="1"/>
  <c r="L65" i="1"/>
  <c r="K65" i="1"/>
  <c r="J65" i="1"/>
  <c r="I65" i="1"/>
  <c r="I64" i="1" s="1"/>
  <c r="H65" i="1"/>
  <c r="H64" i="1" s="1"/>
  <c r="E63" i="1"/>
  <c r="D63" i="1"/>
  <c r="C63" i="1"/>
  <c r="B63" i="1"/>
  <c r="E62" i="1"/>
  <c r="D62" i="1"/>
  <c r="C62" i="1"/>
  <c r="B62" i="1"/>
  <c r="E61" i="1"/>
  <c r="D61" i="1"/>
  <c r="C61" i="1"/>
  <c r="B61" i="1"/>
  <c r="B59" i="1" s="1"/>
  <c r="B58" i="1" s="1"/>
  <c r="E60" i="1"/>
  <c r="D60" i="1"/>
  <c r="C60" i="1"/>
  <c r="C59" i="1" s="1"/>
  <c r="C58" i="1" s="1"/>
  <c r="B60" i="1"/>
  <c r="AE59" i="1"/>
  <c r="AD59" i="1"/>
  <c r="AD58" i="1" s="1"/>
  <c r="AC59" i="1"/>
  <c r="AC58" i="1" s="1"/>
  <c r="AB59" i="1"/>
  <c r="AA59" i="1"/>
  <c r="Z59" i="1"/>
  <c r="Y59" i="1"/>
  <c r="Y58" i="1" s="1"/>
  <c r="X59" i="1"/>
  <c r="X58" i="1" s="1"/>
  <c r="W59" i="1"/>
  <c r="V59" i="1"/>
  <c r="V58" i="1" s="1"/>
  <c r="U59" i="1"/>
  <c r="T59" i="1"/>
  <c r="S59" i="1"/>
  <c r="R59" i="1"/>
  <c r="Q59" i="1"/>
  <c r="Q58" i="1" s="1"/>
  <c r="P59" i="1"/>
  <c r="P58" i="1" s="1"/>
  <c r="O59" i="1"/>
  <c r="N59" i="1"/>
  <c r="N58" i="1" s="1"/>
  <c r="M59" i="1"/>
  <c r="M58" i="1" s="1"/>
  <c r="L59" i="1"/>
  <c r="K59" i="1"/>
  <c r="J59" i="1"/>
  <c r="I59" i="1"/>
  <c r="I58" i="1" s="1"/>
  <c r="H59" i="1"/>
  <c r="H58" i="1" s="1"/>
  <c r="E56" i="1"/>
  <c r="D56" i="1"/>
  <c r="C56" i="1"/>
  <c r="B56" i="1"/>
  <c r="E55" i="1"/>
  <c r="D55" i="1"/>
  <c r="C55" i="1"/>
  <c r="B55" i="1"/>
  <c r="E54" i="1"/>
  <c r="G54" i="1" s="1"/>
  <c r="B54" i="1"/>
  <c r="E53" i="1"/>
  <c r="D53" i="1"/>
  <c r="C53" i="1"/>
  <c r="B53" i="1"/>
  <c r="AE52" i="1"/>
  <c r="AD52" i="1"/>
  <c r="AD51" i="1" s="1"/>
  <c r="AD50" i="1" s="1"/>
  <c r="AC52" i="1"/>
  <c r="AB52" i="1"/>
  <c r="AB51" i="1" s="1"/>
  <c r="AB50" i="1" s="1"/>
  <c r="AA52" i="1"/>
  <c r="Z52" i="1"/>
  <c r="Y52" i="1"/>
  <c r="Y51" i="1" s="1"/>
  <c r="Y50" i="1" s="1"/>
  <c r="X52" i="1"/>
  <c r="X51" i="1" s="1"/>
  <c r="X50" i="1" s="1"/>
  <c r="W52" i="1"/>
  <c r="V52" i="1"/>
  <c r="V51" i="1" s="1"/>
  <c r="V50" i="1" s="1"/>
  <c r="U52" i="1"/>
  <c r="T52" i="1"/>
  <c r="S52" i="1"/>
  <c r="R52" i="1"/>
  <c r="R51" i="1" s="1"/>
  <c r="R50" i="1" s="1"/>
  <c r="P52" i="1"/>
  <c r="O52" i="1"/>
  <c r="O51" i="1" s="1"/>
  <c r="O50" i="1" s="1"/>
  <c r="N52" i="1"/>
  <c r="N51" i="1" s="1"/>
  <c r="N50" i="1" s="1"/>
  <c r="M52" i="1"/>
  <c r="L52" i="1"/>
  <c r="K52" i="1"/>
  <c r="K51" i="1" s="1"/>
  <c r="K50" i="1" s="1"/>
  <c r="J52" i="1"/>
  <c r="I52" i="1"/>
  <c r="I51" i="1" s="1"/>
  <c r="I50" i="1" s="1"/>
  <c r="H52" i="1"/>
  <c r="E52" i="1"/>
  <c r="E49" i="1"/>
  <c r="D49" i="1"/>
  <c r="C49" i="1"/>
  <c r="B49" i="1"/>
  <c r="E48" i="1"/>
  <c r="D48" i="1"/>
  <c r="C48" i="1"/>
  <c r="B48" i="1"/>
  <c r="E47" i="1"/>
  <c r="G47" i="1" s="1"/>
  <c r="B47" i="1"/>
  <c r="E46" i="1"/>
  <c r="D46" i="1"/>
  <c r="D45" i="1" s="1"/>
  <c r="C46" i="1"/>
  <c r="B46" i="1"/>
  <c r="AE45" i="1"/>
  <c r="AE44" i="1" s="1"/>
  <c r="AE43" i="1" s="1"/>
  <c r="AD45" i="1"/>
  <c r="AC45" i="1"/>
  <c r="AC44" i="1" s="1"/>
  <c r="AC43" i="1" s="1"/>
  <c r="AB45" i="1"/>
  <c r="AA45" i="1"/>
  <c r="AA44" i="1" s="1"/>
  <c r="AA43" i="1" s="1"/>
  <c r="Z45" i="1"/>
  <c r="Z44" i="1" s="1"/>
  <c r="Z43" i="1" s="1"/>
  <c r="Y45" i="1"/>
  <c r="X45" i="1"/>
  <c r="W45" i="1"/>
  <c r="V45" i="1"/>
  <c r="V44" i="1" s="1"/>
  <c r="V43" i="1" s="1"/>
  <c r="U45" i="1"/>
  <c r="U44" i="1" s="1"/>
  <c r="U43" i="1" s="1"/>
  <c r="T45" i="1"/>
  <c r="S45" i="1"/>
  <c r="S44" i="1" s="1"/>
  <c r="S43" i="1" s="1"/>
  <c r="R45" i="1"/>
  <c r="R44" i="1" s="1"/>
  <c r="R43" i="1" s="1"/>
  <c r="Q45" i="1"/>
  <c r="Q44" i="1" s="1"/>
  <c r="Q43" i="1" s="1"/>
  <c r="P45" i="1"/>
  <c r="O45" i="1"/>
  <c r="O44" i="1" s="1"/>
  <c r="O43" i="1" s="1"/>
  <c r="N45" i="1"/>
  <c r="M45" i="1"/>
  <c r="M44" i="1" s="1"/>
  <c r="M43" i="1" s="1"/>
  <c r="L45" i="1"/>
  <c r="K45" i="1"/>
  <c r="K44" i="1" s="1"/>
  <c r="K43" i="1" s="1"/>
  <c r="J45" i="1"/>
  <c r="J44" i="1" s="1"/>
  <c r="J43" i="1" s="1"/>
  <c r="I45" i="1"/>
  <c r="H45" i="1"/>
  <c r="E45" i="1"/>
  <c r="B45" i="1"/>
  <c r="E36" i="1"/>
  <c r="D36" i="1"/>
  <c r="C36" i="1"/>
  <c r="B36" i="1"/>
  <c r="E35" i="1"/>
  <c r="D35" i="1"/>
  <c r="C35" i="1"/>
  <c r="B35" i="1"/>
  <c r="E34" i="1"/>
  <c r="B34" i="1"/>
  <c r="E33" i="1"/>
  <c r="D33" i="1"/>
  <c r="C33" i="1"/>
  <c r="B33" i="1"/>
  <c r="AE32" i="1"/>
  <c r="AD32" i="1"/>
  <c r="AD31" i="1" s="1"/>
  <c r="AC32" i="1"/>
  <c r="AC31" i="1" s="1"/>
  <c r="AB32" i="1"/>
  <c r="AB31" i="1" s="1"/>
  <c r="AA32" i="1"/>
  <c r="Z32" i="1"/>
  <c r="Z31" i="1" s="1"/>
  <c r="Y32" i="1"/>
  <c r="Y31" i="1" s="1"/>
  <c r="X32" i="1"/>
  <c r="W32" i="1"/>
  <c r="V32" i="1"/>
  <c r="V31" i="1" s="1"/>
  <c r="U32" i="1"/>
  <c r="U31" i="1" s="1"/>
  <c r="T32" i="1"/>
  <c r="T31" i="1" s="1"/>
  <c r="S32" i="1"/>
  <c r="R32" i="1"/>
  <c r="R31" i="1" s="1"/>
  <c r="Q32" i="1"/>
  <c r="P32" i="1"/>
  <c r="O32" i="1"/>
  <c r="N32" i="1"/>
  <c r="N31" i="1" s="1"/>
  <c r="M32" i="1"/>
  <c r="M31" i="1" s="1"/>
  <c r="L32" i="1"/>
  <c r="L31" i="1" s="1"/>
  <c r="K32" i="1"/>
  <c r="J32" i="1"/>
  <c r="J31" i="1" s="1"/>
  <c r="I32" i="1"/>
  <c r="I31" i="1" s="1"/>
  <c r="H32" i="1"/>
  <c r="E30" i="1"/>
  <c r="D30" i="1"/>
  <c r="C30" i="1"/>
  <c r="B30" i="1"/>
  <c r="E29" i="1"/>
  <c r="D29" i="1"/>
  <c r="C29" i="1"/>
  <c r="B29" i="1"/>
  <c r="E28" i="1"/>
  <c r="C114" i="1"/>
  <c r="B28" i="1"/>
  <c r="E27" i="1"/>
  <c r="D27" i="1"/>
  <c r="C27" i="1"/>
  <c r="B27" i="1"/>
  <c r="AE26" i="1"/>
  <c r="AE25" i="1" s="1"/>
  <c r="AD26" i="1"/>
  <c r="AC26" i="1"/>
  <c r="AC25" i="1" s="1"/>
  <c r="AB26" i="1"/>
  <c r="AA26" i="1"/>
  <c r="Z26" i="1"/>
  <c r="Y26" i="1"/>
  <c r="Y25" i="1" s="1"/>
  <c r="X26" i="1"/>
  <c r="W26" i="1"/>
  <c r="W25" i="1" s="1"/>
  <c r="V26" i="1"/>
  <c r="U26" i="1"/>
  <c r="U25" i="1" s="1"/>
  <c r="T26" i="1"/>
  <c r="S26" i="1"/>
  <c r="R26" i="1"/>
  <c r="P26" i="1"/>
  <c r="P25" i="1" s="1"/>
  <c r="O26" i="1"/>
  <c r="N26" i="1"/>
  <c r="M26" i="1"/>
  <c r="M25" i="1" s="1"/>
  <c r="L26" i="1"/>
  <c r="L25" i="1" s="1"/>
  <c r="K26" i="1"/>
  <c r="J26" i="1"/>
  <c r="J25" i="1" s="1"/>
  <c r="I26" i="1"/>
  <c r="I25" i="1" s="1"/>
  <c r="H26" i="1"/>
  <c r="H25" i="1" s="1"/>
  <c r="E24" i="1"/>
  <c r="D24" i="1"/>
  <c r="C24" i="1"/>
  <c r="B24" i="1"/>
  <c r="E23" i="1"/>
  <c r="D23" i="1"/>
  <c r="C23" i="1"/>
  <c r="B23" i="1"/>
  <c r="E22" i="1"/>
  <c r="E21" i="1"/>
  <c r="D21" i="1"/>
  <c r="C21" i="1"/>
  <c r="B21" i="1"/>
  <c r="AE20" i="1"/>
  <c r="AD20" i="1"/>
  <c r="AD19" i="1" s="1"/>
  <c r="AC20" i="1"/>
  <c r="AC19" i="1" s="1"/>
  <c r="AB20" i="1"/>
  <c r="AB19" i="1" s="1"/>
  <c r="AA20" i="1"/>
  <c r="Z20" i="1"/>
  <c r="Z19" i="1" s="1"/>
  <c r="Y20" i="1"/>
  <c r="X20" i="1"/>
  <c r="W20" i="1"/>
  <c r="V20" i="1"/>
  <c r="V19" i="1" s="1"/>
  <c r="U20" i="1"/>
  <c r="U19" i="1" s="1"/>
  <c r="T20" i="1"/>
  <c r="T19" i="1" s="1"/>
  <c r="S20" i="1"/>
  <c r="R20" i="1"/>
  <c r="R19" i="1" s="1"/>
  <c r="P20" i="1"/>
  <c r="O20" i="1"/>
  <c r="O19" i="1" s="1"/>
  <c r="N20" i="1"/>
  <c r="M20" i="1"/>
  <c r="M19" i="1" s="1"/>
  <c r="L20" i="1"/>
  <c r="K20" i="1"/>
  <c r="J20" i="1"/>
  <c r="I20" i="1"/>
  <c r="H20" i="1"/>
  <c r="E18" i="1"/>
  <c r="D18" i="1"/>
  <c r="C18" i="1"/>
  <c r="B18" i="1"/>
  <c r="E17" i="1"/>
  <c r="D17" i="1"/>
  <c r="C17" i="1"/>
  <c r="B17" i="1"/>
  <c r="B16" i="1"/>
  <c r="E15" i="1"/>
  <c r="D15" i="1"/>
  <c r="C15" i="1"/>
  <c r="B15" i="1"/>
  <c r="AE14" i="1"/>
  <c r="AD14" i="1"/>
  <c r="AD13" i="1" s="1"/>
  <c r="AC14" i="1"/>
  <c r="AC13" i="1" s="1"/>
  <c r="AB14" i="1"/>
  <c r="AA14" i="1"/>
  <c r="Y14" i="1"/>
  <c r="Y13" i="1" s="1"/>
  <c r="X14" i="1"/>
  <c r="W14" i="1"/>
  <c r="V14" i="1"/>
  <c r="V13" i="1" s="1"/>
  <c r="U14" i="1"/>
  <c r="U13" i="1" s="1"/>
  <c r="T14" i="1"/>
  <c r="T13" i="1" s="1"/>
  <c r="R14" i="1"/>
  <c r="Q14" i="1"/>
  <c r="Q13" i="1" s="1"/>
  <c r="O14" i="1"/>
  <c r="N14" i="1"/>
  <c r="M14" i="1"/>
  <c r="M13" i="1" s="1"/>
  <c r="L14" i="1"/>
  <c r="L13" i="1" s="1"/>
  <c r="K14" i="1"/>
  <c r="K13" i="1" s="1"/>
  <c r="J14" i="1"/>
  <c r="J13" i="1" s="1"/>
  <c r="I14" i="1"/>
  <c r="I13" i="1" s="1"/>
  <c r="H14" i="1"/>
  <c r="D14" i="1"/>
  <c r="D13" i="1" s="1"/>
  <c r="E9" i="1"/>
  <c r="AC106" i="1"/>
  <c r="M106" i="1"/>
  <c r="AD106" i="1"/>
  <c r="AB106" i="1"/>
  <c r="Z106" i="1"/>
  <c r="X106" i="1"/>
  <c r="W106" i="1"/>
  <c r="V106" i="1"/>
  <c r="T106" i="1"/>
  <c r="R106" i="1"/>
  <c r="P106" i="1"/>
  <c r="L106" i="1"/>
  <c r="AE98" i="1"/>
  <c r="AD98" i="1"/>
  <c r="AB98" i="1"/>
  <c r="Z98" i="1"/>
  <c r="X98" i="1"/>
  <c r="V98" i="1"/>
  <c r="T98" i="1"/>
  <c r="R98" i="1"/>
  <c r="P98" i="1"/>
  <c r="N98" i="1"/>
  <c r="L98" i="1"/>
  <c r="J98" i="1"/>
  <c r="H98" i="1"/>
  <c r="U91" i="1"/>
  <c r="U90" i="1" s="1"/>
  <c r="AE91" i="1"/>
  <c r="AE90" i="1" s="1"/>
  <c r="AA91" i="1"/>
  <c r="AA90" i="1" s="1"/>
  <c r="Z91" i="1"/>
  <c r="Z90" i="1" s="1"/>
  <c r="W91" i="1"/>
  <c r="W90" i="1" s="1"/>
  <c r="S91" i="1"/>
  <c r="S90" i="1" s="1"/>
  <c r="R91" i="1"/>
  <c r="R90" i="1" s="1"/>
  <c r="O91" i="1"/>
  <c r="O90" i="1" s="1"/>
  <c r="K91" i="1"/>
  <c r="K90" i="1" s="1"/>
  <c r="AE84" i="1"/>
  <c r="AB84" i="1"/>
  <c r="AA84" i="1"/>
  <c r="W84" i="1"/>
  <c r="T84" i="1"/>
  <c r="S84" i="1"/>
  <c r="O84" i="1"/>
  <c r="L84" i="1"/>
  <c r="L83" i="1" s="1"/>
  <c r="K84" i="1"/>
  <c r="AE76" i="1"/>
  <c r="AB76" i="1"/>
  <c r="AA76" i="1"/>
  <c r="X76" i="1"/>
  <c r="T76" i="1"/>
  <c r="O76" i="1"/>
  <c r="L76" i="1"/>
  <c r="K76" i="1"/>
  <c r="J76" i="1"/>
  <c r="H76" i="1"/>
  <c r="M70" i="1"/>
  <c r="AD70" i="1"/>
  <c r="AB70" i="1"/>
  <c r="Z70" i="1"/>
  <c r="V70" i="1"/>
  <c r="T70" i="1"/>
  <c r="R70" i="1"/>
  <c r="N70" i="1"/>
  <c r="L70" i="1"/>
  <c r="J70" i="1"/>
  <c r="M64" i="1"/>
  <c r="AE64" i="1"/>
  <c r="AD64" i="1"/>
  <c r="AA64" i="1"/>
  <c r="W64" i="1"/>
  <c r="T64" i="1"/>
  <c r="S64" i="1"/>
  <c r="R64" i="1"/>
  <c r="O64" i="1"/>
  <c r="L64" i="1"/>
  <c r="K64" i="1"/>
  <c r="J64" i="1"/>
  <c r="U58" i="1"/>
  <c r="AE58" i="1"/>
  <c r="AB58" i="1"/>
  <c r="AA58" i="1"/>
  <c r="Z58" i="1"/>
  <c r="W58" i="1"/>
  <c r="T58" i="1"/>
  <c r="S58" i="1"/>
  <c r="R58" i="1"/>
  <c r="O58" i="1"/>
  <c r="L58" i="1"/>
  <c r="K58" i="1"/>
  <c r="J58" i="1"/>
  <c r="AC51" i="1"/>
  <c r="AC50" i="1" s="1"/>
  <c r="U51" i="1"/>
  <c r="U50" i="1" s="1"/>
  <c r="T51" i="1"/>
  <c r="T50" i="1" s="1"/>
  <c r="P51" i="1"/>
  <c r="P50" i="1" s="1"/>
  <c r="M51" i="1"/>
  <c r="M50" i="1" s="1"/>
  <c r="L51" i="1"/>
  <c r="L50" i="1" s="1"/>
  <c r="H51" i="1"/>
  <c r="H50" i="1" s="1"/>
  <c r="AE51" i="1"/>
  <c r="AE50" i="1" s="1"/>
  <c r="AA51" i="1"/>
  <c r="AA50" i="1" s="1"/>
  <c r="Z51" i="1"/>
  <c r="Z50" i="1" s="1"/>
  <c r="W51" i="1"/>
  <c r="W50" i="1" s="1"/>
  <c r="S51" i="1"/>
  <c r="S50" i="1" s="1"/>
  <c r="J51" i="1"/>
  <c r="J50" i="1" s="1"/>
  <c r="AD44" i="1"/>
  <c r="AD43" i="1" s="1"/>
  <c r="N44" i="1"/>
  <c r="N43" i="1" s="1"/>
  <c r="AB44" i="1"/>
  <c r="AB43" i="1" s="1"/>
  <c r="Y44" i="1"/>
  <c r="Y43" i="1" s="1"/>
  <c r="X44" i="1"/>
  <c r="X43" i="1" s="1"/>
  <c r="W44" i="1"/>
  <c r="W43" i="1" s="1"/>
  <c r="T44" i="1"/>
  <c r="T43" i="1" s="1"/>
  <c r="P44" i="1"/>
  <c r="P43" i="1" s="1"/>
  <c r="L44" i="1"/>
  <c r="L43" i="1" s="1"/>
  <c r="I44" i="1"/>
  <c r="I43" i="1" s="1"/>
  <c r="H44" i="1"/>
  <c r="H43" i="1" s="1"/>
  <c r="Q31" i="1"/>
  <c r="AE31" i="1"/>
  <c r="AA31" i="1"/>
  <c r="X31" i="1"/>
  <c r="W31" i="1"/>
  <c r="S31" i="1"/>
  <c r="P31" i="1"/>
  <c r="O31" i="1"/>
  <c r="K31" i="1"/>
  <c r="H31" i="1"/>
  <c r="AD25" i="1"/>
  <c r="AB25" i="1"/>
  <c r="AA25" i="1"/>
  <c r="Z25" i="1"/>
  <c r="X25" i="1"/>
  <c r="V25" i="1"/>
  <c r="T25" i="1"/>
  <c r="S25" i="1"/>
  <c r="R25" i="1"/>
  <c r="O25" i="1"/>
  <c r="N25" i="1"/>
  <c r="K25" i="1"/>
  <c r="Y19" i="1"/>
  <c r="I19" i="1"/>
  <c r="AE19" i="1"/>
  <c r="AA19" i="1"/>
  <c r="X19" i="1"/>
  <c r="W19" i="1"/>
  <c r="S19" i="1"/>
  <c r="P19" i="1"/>
  <c r="N19" i="1"/>
  <c r="L19" i="1"/>
  <c r="K19" i="1"/>
  <c r="J19" i="1"/>
  <c r="H19" i="1"/>
  <c r="AE13" i="1"/>
  <c r="AB13" i="1"/>
  <c r="AA13" i="1"/>
  <c r="Z13" i="1"/>
  <c r="X13" i="1"/>
  <c r="W13" i="1"/>
  <c r="S13" i="1"/>
  <c r="R13" i="1"/>
  <c r="P13" i="1"/>
  <c r="O13" i="1"/>
  <c r="N13" i="1"/>
  <c r="H13" i="1"/>
  <c r="I8" i="1"/>
  <c r="H7" i="1"/>
  <c r="B9" i="1"/>
  <c r="C9" i="1"/>
  <c r="D9" i="1"/>
  <c r="D113" i="1" s="1"/>
  <c r="B11" i="1"/>
  <c r="E12" i="1"/>
  <c r="D12" i="1"/>
  <c r="C12" i="1"/>
  <c r="B12" i="1"/>
  <c r="E11" i="1"/>
  <c r="D11" i="1"/>
  <c r="C11" i="1"/>
  <c r="D26" i="1" l="1"/>
  <c r="D25" i="1" s="1"/>
  <c r="D114" i="1"/>
  <c r="B113" i="1"/>
  <c r="B14" i="1"/>
  <c r="B13" i="1" s="1"/>
  <c r="D52" i="1"/>
  <c r="D51" i="1" s="1"/>
  <c r="Q112" i="1"/>
  <c r="D85" i="1"/>
  <c r="D84" i="1" s="1"/>
  <c r="D107" i="1"/>
  <c r="D106" i="1" s="1"/>
  <c r="B26" i="1"/>
  <c r="B25" i="1" s="1"/>
  <c r="G28" i="1"/>
  <c r="E26" i="1"/>
  <c r="E14" i="1"/>
  <c r="B114" i="1"/>
  <c r="B115" i="1"/>
  <c r="C113" i="1"/>
  <c r="C112" i="1" s="1"/>
  <c r="H6" i="1"/>
  <c r="H121" i="1"/>
  <c r="E113" i="1"/>
  <c r="D59" i="1"/>
  <c r="D58" i="1" s="1"/>
  <c r="AC112" i="1"/>
  <c r="Y112" i="1"/>
  <c r="U112" i="1"/>
  <c r="M112" i="1"/>
  <c r="I112" i="1"/>
  <c r="D50" i="1"/>
  <c r="I7" i="1"/>
  <c r="D65" i="1"/>
  <c r="D64" i="1" s="1"/>
  <c r="B85" i="1"/>
  <c r="B83" i="1" s="1"/>
  <c r="D92" i="1"/>
  <c r="D91" i="1" s="1"/>
  <c r="D90" i="1" s="1"/>
  <c r="G109" i="1"/>
  <c r="F28" i="1"/>
  <c r="D71" i="1"/>
  <c r="D70" i="1" s="1"/>
  <c r="D99" i="1"/>
  <c r="D98" i="1" s="1"/>
  <c r="C115" i="1"/>
  <c r="E115" i="1"/>
  <c r="C116" i="1"/>
  <c r="E116" i="1"/>
  <c r="C32" i="1"/>
  <c r="C31" i="1" s="1"/>
  <c r="D32" i="1"/>
  <c r="D31" i="1" s="1"/>
  <c r="D116" i="1"/>
  <c r="D19" i="1"/>
  <c r="C26" i="1"/>
  <c r="C25" i="1" s="1"/>
  <c r="F22" i="1"/>
  <c r="G22" i="1"/>
  <c r="E114" i="1"/>
  <c r="G114" i="1" s="1"/>
  <c r="F10" i="1"/>
  <c r="G10" i="1"/>
  <c r="B20" i="1"/>
  <c r="B19" i="1" s="1"/>
  <c r="B32" i="1"/>
  <c r="B31" i="1" s="1"/>
  <c r="B52" i="1"/>
  <c r="B51" i="1" s="1"/>
  <c r="B50" i="1" s="1"/>
  <c r="B77" i="1"/>
  <c r="B76" i="1" s="1"/>
  <c r="F113" i="1"/>
  <c r="B116" i="1"/>
  <c r="E32" i="1"/>
  <c r="F66" i="1"/>
  <c r="B65" i="1"/>
  <c r="B64" i="1" s="1"/>
  <c r="E65" i="1"/>
  <c r="D115" i="1"/>
  <c r="D112" i="1" s="1"/>
  <c r="F72" i="1"/>
  <c r="E85" i="1"/>
  <c r="D8" i="1"/>
  <c r="D7" i="1" s="1"/>
  <c r="D6" i="1" s="1"/>
  <c r="E59" i="1"/>
  <c r="E58" i="1" s="1"/>
  <c r="B92" i="1"/>
  <c r="B91" i="1" s="1"/>
  <c r="B90" i="1" s="1"/>
  <c r="E92" i="1"/>
  <c r="E91" i="1" s="1"/>
  <c r="E90" i="1" s="1"/>
  <c r="F90" i="1" s="1"/>
  <c r="O57" i="1"/>
  <c r="C14" i="1"/>
  <c r="C13" i="1" s="1"/>
  <c r="C20" i="1"/>
  <c r="C19" i="1" s="1"/>
  <c r="C52" i="1"/>
  <c r="C51" i="1" s="1"/>
  <c r="C77" i="1"/>
  <c r="C76" i="1" s="1"/>
  <c r="AD112" i="1"/>
  <c r="Z112" i="1"/>
  <c r="V112" i="1"/>
  <c r="R112" i="1"/>
  <c r="N112" i="1"/>
  <c r="J112" i="1"/>
  <c r="AB112" i="1"/>
  <c r="X112" i="1"/>
  <c r="T112" i="1"/>
  <c r="P112" i="1"/>
  <c r="L112" i="1"/>
  <c r="AE112" i="1"/>
  <c r="AA112" i="1"/>
  <c r="W112" i="1"/>
  <c r="O112" i="1"/>
  <c r="K112" i="1"/>
  <c r="E8" i="1"/>
  <c r="C45" i="1"/>
  <c r="C44" i="1" s="1"/>
  <c r="C43" i="1" s="1"/>
  <c r="C71" i="1"/>
  <c r="C70" i="1" s="1"/>
  <c r="C99" i="1"/>
  <c r="C98" i="1" s="1"/>
  <c r="C107" i="1"/>
  <c r="C106" i="1" s="1"/>
  <c r="C105" i="1" s="1"/>
  <c r="E107" i="1"/>
  <c r="H112" i="1"/>
  <c r="S112" i="1"/>
  <c r="F109" i="1"/>
  <c r="F99" i="1"/>
  <c r="F101" i="1"/>
  <c r="F92" i="1"/>
  <c r="F94" i="1"/>
  <c r="F77" i="1"/>
  <c r="F79" i="1"/>
  <c r="H57" i="1"/>
  <c r="F71" i="1"/>
  <c r="F65" i="1"/>
  <c r="F52" i="1"/>
  <c r="F54" i="1"/>
  <c r="F45" i="1"/>
  <c r="F47" i="1"/>
  <c r="E44" i="1"/>
  <c r="F34" i="1"/>
  <c r="E20" i="1"/>
  <c r="F16" i="1"/>
  <c r="E84" i="1"/>
  <c r="E51" i="1"/>
  <c r="B44" i="1"/>
  <c r="D44" i="1"/>
  <c r="F14" i="1" l="1"/>
  <c r="B112" i="1"/>
  <c r="G45" i="1"/>
  <c r="E43" i="1"/>
  <c r="G43" i="1" s="1"/>
  <c r="G44" i="1"/>
  <c r="B57" i="1"/>
  <c r="G26" i="1"/>
  <c r="E50" i="1"/>
  <c r="G51" i="1"/>
  <c r="AG112" i="1"/>
  <c r="F32" i="1"/>
  <c r="G32" i="1" s="1"/>
  <c r="I6" i="1"/>
  <c r="I121" i="1"/>
  <c r="I125" i="1" s="1"/>
  <c r="D121" i="1"/>
  <c r="D125" i="1" s="1"/>
  <c r="G52" i="1"/>
  <c r="C50" i="1"/>
  <c r="F107" i="1"/>
  <c r="G107" i="1"/>
  <c r="G20" i="1"/>
  <c r="G14" i="1"/>
  <c r="F114" i="1"/>
  <c r="H125" i="1"/>
  <c r="H5" i="1"/>
  <c r="F26" i="1"/>
  <c r="E7" i="1"/>
  <c r="E112" i="1"/>
  <c r="E106" i="1"/>
  <c r="G106" i="1" s="1"/>
  <c r="F50" i="1"/>
  <c r="D43" i="1"/>
  <c r="F44" i="1"/>
  <c r="B43" i="1"/>
  <c r="F20" i="1"/>
  <c r="F106" i="1"/>
  <c r="E98" i="1"/>
  <c r="F91" i="1"/>
  <c r="E76" i="1"/>
  <c r="E70" i="1"/>
  <c r="E64" i="1"/>
  <c r="F58" i="1"/>
  <c r="F51" i="1"/>
  <c r="E31" i="1"/>
  <c r="E25" i="1"/>
  <c r="G25" i="1" s="1"/>
  <c r="E19" i="1"/>
  <c r="G19" i="1" s="1"/>
  <c r="E13" i="1"/>
  <c r="G13" i="1" s="1"/>
  <c r="E121" i="1" l="1"/>
  <c r="G121" i="1" s="1"/>
  <c r="G50" i="1"/>
  <c r="E6" i="1"/>
  <c r="F112" i="1"/>
  <c r="G112" i="1"/>
  <c r="F43" i="1"/>
  <c r="F98" i="1"/>
  <c r="F76" i="1"/>
  <c r="F70" i="1"/>
  <c r="F64" i="1"/>
  <c r="F31" i="1"/>
  <c r="F25" i="1"/>
  <c r="F19" i="1"/>
  <c r="F13" i="1"/>
  <c r="J8" i="1"/>
  <c r="J7" i="1" s="1"/>
  <c r="K8" i="1"/>
  <c r="K7" i="1" s="1"/>
  <c r="L8" i="1"/>
  <c r="L7" i="1" s="1"/>
  <c r="M8" i="1"/>
  <c r="M7" i="1" s="1"/>
  <c r="N8" i="1"/>
  <c r="N7" i="1" s="1"/>
  <c r="O8" i="1"/>
  <c r="O7" i="1" s="1"/>
  <c r="P8" i="1"/>
  <c r="P7" i="1" s="1"/>
  <c r="Q8" i="1"/>
  <c r="Q7" i="1" s="1"/>
  <c r="R8" i="1"/>
  <c r="R7" i="1" s="1"/>
  <c r="S8" i="1"/>
  <c r="S7" i="1" s="1"/>
  <c r="T8" i="1"/>
  <c r="T7" i="1" s="1"/>
  <c r="U8" i="1"/>
  <c r="U7" i="1" s="1"/>
  <c r="V8" i="1"/>
  <c r="V7" i="1" s="1"/>
  <c r="W8" i="1"/>
  <c r="W7" i="1" s="1"/>
  <c r="X8" i="1"/>
  <c r="X7" i="1" s="1"/>
  <c r="Y8" i="1"/>
  <c r="Y7" i="1" s="1"/>
  <c r="Z8" i="1"/>
  <c r="Z7" i="1" s="1"/>
  <c r="AA8" i="1"/>
  <c r="AA7" i="1" s="1"/>
  <c r="AB8" i="1"/>
  <c r="AB7" i="1" s="1"/>
  <c r="AC8" i="1"/>
  <c r="AC7" i="1" s="1"/>
  <c r="AD8" i="1"/>
  <c r="AD7" i="1" s="1"/>
  <c r="AE8" i="1"/>
  <c r="AE7" i="1" s="1"/>
  <c r="AE121" i="1" s="1"/>
  <c r="E125" i="1" l="1"/>
  <c r="AC6" i="1"/>
  <c r="AC121" i="1"/>
  <c r="AA6" i="1"/>
  <c r="AA121" i="1"/>
  <c r="Y6" i="1"/>
  <c r="Y121" i="1"/>
  <c r="W6" i="1"/>
  <c r="W121" i="1"/>
  <c r="U6" i="1"/>
  <c r="U121" i="1"/>
  <c r="S6" i="1"/>
  <c r="S121" i="1"/>
  <c r="Q6" i="1"/>
  <c r="Q121" i="1"/>
  <c r="Q125" i="1" s="1"/>
  <c r="O6" i="1"/>
  <c r="O121" i="1"/>
  <c r="O125" i="1" s="1"/>
  <c r="M6" i="1"/>
  <c r="M121" i="1"/>
  <c r="M125" i="1" s="1"/>
  <c r="K6" i="1"/>
  <c r="K121" i="1"/>
  <c r="K125" i="1" s="1"/>
  <c r="AD6" i="1"/>
  <c r="AD121" i="1"/>
  <c r="AB6" i="1"/>
  <c r="AB121" i="1"/>
  <c r="AB125" i="1" s="1"/>
  <c r="Z6" i="1"/>
  <c r="Z121" i="1"/>
  <c r="Z125" i="1" s="1"/>
  <c r="V6" i="1"/>
  <c r="V121" i="1"/>
  <c r="V125" i="1" s="1"/>
  <c r="T6" i="1"/>
  <c r="T121" i="1"/>
  <c r="R6" i="1"/>
  <c r="R121" i="1"/>
  <c r="R125" i="1" s="1"/>
  <c r="P6" i="1"/>
  <c r="P121" i="1"/>
  <c r="P125" i="1" s="1"/>
  <c r="N6" i="1"/>
  <c r="N121" i="1"/>
  <c r="L6" i="1"/>
  <c r="L121" i="1"/>
  <c r="L125" i="1" s="1"/>
  <c r="J6" i="1"/>
  <c r="J121" i="1"/>
  <c r="J125" i="1" s="1"/>
  <c r="X6" i="1"/>
  <c r="X121" i="1"/>
  <c r="X125" i="1" s="1"/>
  <c r="AA125" i="1"/>
  <c r="AC125" i="1"/>
  <c r="Y125" i="1"/>
  <c r="U125" i="1"/>
  <c r="AE125" i="1"/>
  <c r="AE6" i="1"/>
  <c r="G125" i="1"/>
  <c r="T125" i="1"/>
  <c r="W125" i="1"/>
  <c r="AD125" i="1"/>
  <c r="N125" i="1"/>
  <c r="S125" i="1"/>
  <c r="C104" i="1"/>
  <c r="AE105" i="1"/>
  <c r="AE104" i="1" s="1"/>
  <c r="AC105" i="1"/>
  <c r="AC104" i="1" s="1"/>
  <c r="AA105" i="1"/>
  <c r="AA104" i="1" s="1"/>
  <c r="Z105" i="1"/>
  <c r="Z104" i="1" s="1"/>
  <c r="Y105" i="1"/>
  <c r="Y104" i="1" s="1"/>
  <c r="W105" i="1"/>
  <c r="W104" i="1" s="1"/>
  <c r="V105" i="1"/>
  <c r="V104" i="1" s="1"/>
  <c r="U105" i="1"/>
  <c r="U104" i="1" s="1"/>
  <c r="S105" i="1"/>
  <c r="S104" i="1" s="1"/>
  <c r="R105" i="1"/>
  <c r="R104" i="1" s="1"/>
  <c r="Q105" i="1"/>
  <c r="Q104" i="1" s="1"/>
  <c r="O105" i="1"/>
  <c r="O104" i="1" s="1"/>
  <c r="N105" i="1"/>
  <c r="N104" i="1" s="1"/>
  <c r="M105" i="1"/>
  <c r="M104" i="1" s="1"/>
  <c r="K105" i="1"/>
  <c r="K104" i="1" s="1"/>
  <c r="J105" i="1"/>
  <c r="J104" i="1" s="1"/>
  <c r="I104" i="1"/>
  <c r="D105" i="1"/>
  <c r="D104" i="1" s="1"/>
  <c r="AD105" i="1"/>
  <c r="AD104" i="1" s="1"/>
  <c r="AB105" i="1"/>
  <c r="AB104" i="1" s="1"/>
  <c r="X105" i="1"/>
  <c r="X104" i="1" s="1"/>
  <c r="T105" i="1"/>
  <c r="T104" i="1" s="1"/>
  <c r="P105" i="1"/>
  <c r="P104" i="1" s="1"/>
  <c r="L105" i="1"/>
  <c r="L104" i="1" s="1"/>
  <c r="H105" i="1"/>
  <c r="H104" i="1" s="1"/>
  <c r="B82" i="1"/>
  <c r="AE97" i="1"/>
  <c r="AD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L82" i="1" s="1"/>
  <c r="J97" i="1"/>
  <c r="H97" i="1"/>
  <c r="F97" i="1"/>
  <c r="E97" i="1"/>
  <c r="D97" i="1"/>
  <c r="C97" i="1"/>
  <c r="C82" i="1" s="1"/>
  <c r="AC97" i="1"/>
  <c r="K97" i="1"/>
  <c r="I97" i="1"/>
  <c r="I82" i="1" s="1"/>
  <c r="AE83" i="1"/>
  <c r="AE82" i="1" s="1"/>
  <c r="AC83" i="1"/>
  <c r="AC82" i="1" s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K83" i="1"/>
  <c r="J83" i="1"/>
  <c r="E83" i="1"/>
  <c r="AD83" i="1"/>
  <c r="AB83" i="1"/>
  <c r="H83" i="1"/>
  <c r="D83" i="1"/>
  <c r="D82" i="1" s="1"/>
  <c r="AD82" i="1" l="1"/>
  <c r="M82" i="1"/>
  <c r="Q82" i="1"/>
  <c r="U82" i="1"/>
  <c r="Y82" i="1"/>
  <c r="J82" i="1"/>
  <c r="O82" i="1"/>
  <c r="S82" i="1"/>
  <c r="W82" i="1"/>
  <c r="AA82" i="1"/>
  <c r="AB82" i="1"/>
  <c r="K82" i="1"/>
  <c r="N82" i="1"/>
  <c r="P82" i="1"/>
  <c r="R82" i="1"/>
  <c r="T82" i="1"/>
  <c r="V82" i="1"/>
  <c r="X82" i="1"/>
  <c r="Z82" i="1"/>
  <c r="O120" i="1"/>
  <c r="O124" i="1" s="1"/>
  <c r="O5" i="1"/>
  <c r="H82" i="1"/>
  <c r="H120" i="1"/>
  <c r="H124" i="1" s="1"/>
  <c r="E82" i="1"/>
  <c r="D57" i="1"/>
  <c r="L57" i="1"/>
  <c r="L5" i="1" s="1"/>
  <c r="T57" i="1"/>
  <c r="T5" i="1" s="1"/>
  <c r="AB57" i="1"/>
  <c r="AB5" i="1" s="1"/>
  <c r="C57" i="1"/>
  <c r="E57" i="1"/>
  <c r="I57" i="1"/>
  <c r="K57" i="1"/>
  <c r="K5" i="1" s="1"/>
  <c r="M57" i="1"/>
  <c r="M5" i="1" s="1"/>
  <c r="Q57" i="1"/>
  <c r="Q5" i="1" s="1"/>
  <c r="S57" i="1"/>
  <c r="S5" i="1" s="1"/>
  <c r="U57" i="1"/>
  <c r="U5" i="1" s="1"/>
  <c r="W57" i="1"/>
  <c r="W5" i="1" s="1"/>
  <c r="Y57" i="1"/>
  <c r="Y5" i="1" s="1"/>
  <c r="AA57" i="1"/>
  <c r="AA5" i="1" s="1"/>
  <c r="AC57" i="1"/>
  <c r="AC5" i="1" s="1"/>
  <c r="AE57" i="1"/>
  <c r="AE5" i="1" s="1"/>
  <c r="P57" i="1"/>
  <c r="P5" i="1" s="1"/>
  <c r="X57" i="1"/>
  <c r="X5" i="1" s="1"/>
  <c r="J57" i="1"/>
  <c r="J5" i="1" s="1"/>
  <c r="N57" i="1"/>
  <c r="N5" i="1" s="1"/>
  <c r="R57" i="1"/>
  <c r="R5" i="1" s="1"/>
  <c r="V57" i="1"/>
  <c r="V5" i="1" s="1"/>
  <c r="Z57" i="1"/>
  <c r="Z5" i="1" s="1"/>
  <c r="AD57" i="1"/>
  <c r="AD5" i="1" s="1"/>
  <c r="E105" i="1"/>
  <c r="G105" i="1" s="1"/>
  <c r="T120" i="1" l="1"/>
  <c r="T124" i="1" s="1"/>
  <c r="M120" i="1"/>
  <c r="M124" i="1" s="1"/>
  <c r="S120" i="1"/>
  <c r="S124" i="1" s="1"/>
  <c r="W120" i="1"/>
  <c r="W124" i="1" s="1"/>
  <c r="R120" i="1"/>
  <c r="R124" i="1" s="1"/>
  <c r="Q120" i="1"/>
  <c r="Q124" i="1" s="1"/>
  <c r="I5" i="1"/>
  <c r="I120" i="1"/>
  <c r="I124" i="1" s="1"/>
  <c r="Y120" i="1"/>
  <c r="Y124" i="1" s="1"/>
  <c r="K120" i="1"/>
  <c r="K124" i="1" s="1"/>
  <c r="N120" i="1"/>
  <c r="N124" i="1" s="1"/>
  <c r="U120" i="1"/>
  <c r="U124" i="1" s="1"/>
  <c r="D5" i="1"/>
  <c r="D120" i="1"/>
  <c r="D124" i="1" s="1"/>
  <c r="X120" i="1"/>
  <c r="X124" i="1" s="1"/>
  <c r="AB120" i="1"/>
  <c r="AB124" i="1" s="1"/>
  <c r="AD120" i="1"/>
  <c r="AD124" i="1" s="1"/>
  <c r="L120" i="1"/>
  <c r="L124" i="1" s="1"/>
  <c r="P120" i="1"/>
  <c r="P124" i="1" s="1"/>
  <c r="Z120" i="1"/>
  <c r="Z124" i="1" s="1"/>
  <c r="E120" i="1"/>
  <c r="AA120" i="1"/>
  <c r="AA124" i="1" s="1"/>
  <c r="AE120" i="1"/>
  <c r="AE124" i="1" s="1"/>
  <c r="V120" i="1"/>
  <c r="V124" i="1" s="1"/>
  <c r="AC120" i="1"/>
  <c r="AC124" i="1" s="1"/>
  <c r="J120" i="1"/>
  <c r="J124" i="1" s="1"/>
  <c r="F82" i="1"/>
  <c r="F57" i="1"/>
  <c r="E5" i="1"/>
  <c r="E104" i="1"/>
  <c r="G104" i="1" s="1"/>
  <c r="F105" i="1"/>
  <c r="G120" i="1" l="1"/>
  <c r="G124" i="1" s="1"/>
  <c r="E124" i="1"/>
  <c r="F104" i="1"/>
  <c r="B8" i="1" l="1"/>
  <c r="C8" i="1"/>
  <c r="C7" i="1" l="1"/>
  <c r="G8" i="1"/>
  <c r="B7" i="1"/>
  <c r="F8" i="1"/>
  <c r="C6" i="1" l="1"/>
  <c r="C120" i="1" s="1"/>
  <c r="C124" i="1" s="1"/>
  <c r="C121" i="1"/>
  <c r="C125" i="1" s="1"/>
  <c r="B6" i="1"/>
  <c r="B121" i="1"/>
  <c r="F121" i="1" s="1"/>
  <c r="G6" i="1"/>
  <c r="G7" i="1"/>
  <c r="F7" i="1"/>
  <c r="C5" i="1" l="1"/>
  <c r="G5" i="1" s="1"/>
  <c r="F125" i="1"/>
  <c r="B125" i="1"/>
  <c r="B120" i="1"/>
  <c r="B5" i="1"/>
  <c r="F5" i="1" s="1"/>
  <c r="F6" i="1"/>
  <c r="F120" i="1" l="1"/>
  <c r="F124" i="1" s="1"/>
  <c r="B124" i="1"/>
</calcChain>
</file>

<file path=xl/sharedStrings.xml><?xml version="1.0" encoding="utf-8"?>
<sst xmlns="http://schemas.openxmlformats.org/spreadsheetml/2006/main" count="176" uniqueCount="73">
  <si>
    <t xml:space="preserve">Муниципальная программа«Защита населения и территорий от чрезвычайных ситуаций и укрепление
пожарной безопасности в городе Когалыме на 2014 - 2016 годы»
</t>
  </si>
  <si>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</si>
  <si>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Задача: Совершенствование организации и функционирования городского звена территориальной подсистемы Ханты-Мансийского автономного округа – Югры единой государственной системы предупреждения и ликвидации чрезвычайных ситуаций</t>
  </si>
  <si>
    <t>1.1."Содержание, развитие и совершенствование Муниципального казённого учреждения «Единая дежурно-диспетчерская служба города Когалыма»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</si>
  <si>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</si>
  <si>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</si>
  <si>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</si>
  <si>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</si>
  <si>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</si>
  <si>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Задача: "Обеспечение населения города Когалыма средствами защиты"</t>
  </si>
  <si>
    <t>Задача: "Развитие материально-технической базы гражданской обороны и защиты от чрезвычайных ситуаций"</t>
  </si>
  <si>
    <t>Задача: "Создание общественных спасательных постов в местах массового отдыха людей на водных объектах города Когалыма"</t>
  </si>
  <si>
    <t>Подпрограмма 2: "Укрепление пожарной безопасности в городе Когалыме"</t>
  </si>
  <si>
    <t>Задача: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</si>
  <si>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2.2."Организация обучения населения мерам пожарной безопасности, агитация и пропаганда в области пожарной безопасности"</t>
  </si>
  <si>
    <t>Задача: Обеспечение тушения лесных пожаров</t>
  </si>
  <si>
    <t>2.3. "Приобретение средств по организации пожаротушения "</t>
  </si>
  <si>
    <t>Подпрограмма 3: "Финансовое обеспечение деятельности отдела по делам гражданской обороны и чрезвычайных ситуаций Администрации города Когалыма"</t>
  </si>
  <si>
    <t>Задача: Обеспечение эффективной деятельности отдела по делам гражданской обороны и чрезвычайных ситуаций Администрации города Когалыма</t>
  </si>
  <si>
    <t>3.1.Содержание отдела по делам гражданской обороны и чрезвычайных ситуаций Администрации города Когалыма</t>
  </si>
  <si>
    <t>Итого по программе, в том числе</t>
  </si>
  <si>
    <t>Мероприятия программы</t>
  </si>
  <si>
    <t>План на 2014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</si>
  <si>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</si>
  <si>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</si>
  <si>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</si>
  <si>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</si>
  <si>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</si>
  <si>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</si>
  <si>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</si>
  <si>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</si>
  <si>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</si>
  <si>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</si>
  <si>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</si>
  <si>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</si>
  <si>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</si>
  <si>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</si>
  <si>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</si>
  <si>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</si>
  <si>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</si>
  <si>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</si>
  <si>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1.1.1.Содержание Муниципального казённого учреждения «Единая дежурно-диспетчерская служба города Когалыма»</t>
  </si>
  <si>
    <t>1.1.2 Охрана и эксплуатационное обслуживание интегрированного технического комплекса безопасности города Когалыма</t>
  </si>
  <si>
    <t>1.2"Монтаж системы оповещения гражданской обороны и чрезвычайных ситуаций в городе"</t>
  </si>
  <si>
    <t>1.3"Демонтаж и монтаж пульта управления радиотрансялиционной сетью озвучивания улиц города Когалыма"</t>
  </si>
  <si>
    <t>Задача: "Обеспечение первичных мер пожарной безопасности в городе Когалыме"</t>
  </si>
  <si>
    <t>2.1."Устройство подъездных путей к пожарным гидрантам, расположенным на территории города Когалыма"</t>
  </si>
  <si>
    <t>Контроль</t>
  </si>
  <si>
    <t>По задачам</t>
  </si>
  <si>
    <t>По мероприятиям</t>
  </si>
  <si>
    <t>Отклонение</t>
  </si>
  <si>
    <t>Руководитель структурного подразделения __________Пантелеев В.М.</t>
  </si>
  <si>
    <t>Ответственный за составление сетевого графика: Карбовничая Елена Викторовна №телефона (8-34667-93-689)</t>
  </si>
  <si>
    <t>Счета (за услуги связи и коммунальныеуслиги) были выставлены на сумму меньше запланированной</t>
  </si>
  <si>
    <t>1.4"Строительство гаража специализированной техники по ликвидации чрезвычайных ситуаций на территории города Когалыма"</t>
  </si>
  <si>
    <t>1.5."Приобретение средств защиты, приборов химического и дозиметрического контроля"</t>
  </si>
  <si>
    <t>1.6. "Приобретение технических средств и оборудования для подготовки населения, нужд гражданской обороны и защиты населения от чрезвычайных ситуаций"</t>
  </si>
  <si>
    <t>1.7."Профессиональная подготовка общественных спасателей"</t>
  </si>
  <si>
    <t>1.8."Пропаганда правил поведения населения в местах массового отдыха на водных объектах города Когалыма"</t>
  </si>
  <si>
    <t>1.9."Оснащение спасательных постов наглядной агитацией, оборудованием и снаряжением"</t>
  </si>
  <si>
    <t>1.10."Содержание общественных спасателей на водных объектах города Когалыма"</t>
  </si>
  <si>
    <t>Заключен мун.контракт 31.12.2013 сроки выпонения работ по 01.07.2014, работы выполнены Часть работ, предусмотренных контрактом, выполнять не потребовалось, в связи с  чем, сложилась экономия в размере 20,99 тысяч рублей. В июле после окончания расчета с подрядной организацией, будет заключено дополнительное соглашение о расторжении контракта.</t>
  </si>
  <si>
    <r>
      <t>11.04.2014 заключен  мун. контракт с ООО "Медиа холдинг "Западная Сибирь" на трансляцию видеороликов соц.направленности в эфире тел. канала.  на сумму 150 510,00 руб.(из них 48.000 руб на трансляцию роликов по ПБ, остальные средства на трансляцию роликов МП "Обеспечение прав и законных интересов...". Исполнитель Акта об оказанных услугах, эфирную справку, подтверждающую трансляцию видеороликов в эфир</t>
    </r>
    <r>
      <rPr>
        <sz val="12"/>
        <color rgb="FFFF0000"/>
        <rFont val="Times New Roman"/>
        <family val="1"/>
        <charset val="204"/>
      </rPr>
      <t xml:space="preserve"> в июне</t>
    </r>
    <r>
      <rPr>
        <sz val="12"/>
        <rFont val="Times New Roman"/>
        <family val="1"/>
        <charset val="204"/>
      </rPr>
      <t xml:space="preserve"> не предоставлял, согласно контракта предоставляются за квартал. </t>
    </r>
  </si>
  <si>
    <t>24.03.2014 завершился эл.акуцион на поставку уличного табло "Бегущая строка". Мун контракт был заключен с ООО "Киоски" на сумму 110 530,61 руб. Экономия денежных средств по аукциону составила 113,47 т. руб. Табло поставлено 8 мая, оплата произведена в мае месяце.</t>
  </si>
  <si>
    <t>24.03.2014 завершился эл.аукц. на поставку СИЗ (противогазов). Мун. контракт был заключён с ООО МЧС ГО "Экран". Оплата на сумму 491669.98 руб была произведена в апреле месяце.. Противогазы поставлены.</t>
  </si>
  <si>
    <t>Неоднократное размещение аукциона не приводило к заключению контракта, по причине отсутствие заявок на участие в электронном аукционе. Размещенный в очередной раз аукцион проведен 30.06.2014, единой комиссией по осуществлению закупок ведется ведется рассмотрение вторых частей заявок.</t>
  </si>
  <si>
    <t>В апреле мес. размешен эл.аукцион по поставке печат. продук. (памятки, буклеты) с суммой 341 000,00 руб (где 117 000,00 руб на МП "Защита населения, остальная сумма по МП "Обеспечение прав и законных интересов…". Первый претендент контракт не подписал, предложено третьему претенденту заключить контракт. Контракт заключен 10.06.2014 г. с ООО "Альфа Принт".</t>
  </si>
  <si>
    <t>Оплачены услуги охраны. Договор на техническое обслуживание комплекса не заключен. ООО Техцентр "ЛУКОМ-А" безвозмездно оказывал услуги по тех. обслуживанию интегрированного технического комплекса "Безопасность города Когалыма". С 01.07. 14 г . будет заключен договор  с ООО "Техцентр Луком-А" по обслуживанию ИТК "Безопасность города Когалыма".</t>
  </si>
  <si>
    <t>МКУ ЕДДС сосиполнитель ответсвенный за данную задачу. МКУ ЕДДС подготавливает пакет документов для заключения договоров. Направлено 24.06.2014 г. в адрес ДГЗН соглашение о предосталении субсидий из бюджета ХМАО на создание общественных спасательных постов на водных объектах г. Когалыма.</t>
  </si>
  <si>
    <t>Размещен электронный аукцион, проведение перенесено с 26.06.2014 на 07.07.2014 год. Причина: вносились изменения  в документацию электронного аукциона.</t>
  </si>
  <si>
    <t>План на 05.07</t>
  </si>
  <si>
    <t>Профинансированно на 05.07.</t>
  </si>
  <si>
    <t>Кассовый расход на 05.07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</si>
</sst>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.0_ ;[Red]\-#,##0.0\ "/>
    <numFmt numFmtId="166" formatCode="#,##0_ ;[Red]\-#,##0\ "/>
    <numFmt numFmtId="167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u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wrapText="1"/>
    </xf>
    <xf numFmtId="4" fontId="3" fillId="0" borderId="4" xfId="0" applyNumberFormat="1" applyFont="1" applyFill="1" applyBorder="1" applyAlignment="1" applyProtection="1">
      <alignment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>
      <alignment horizontal="justify" wrapText="1"/>
    </xf>
    <xf numFmtId="0" fontId="1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4" fillId="5" borderId="4" xfId="0" applyFont="1" applyFill="1" applyBorder="1" applyAlignment="1">
      <alignment horizontal="left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>
      <alignment horizontal="justify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justify" vertical="center" wrapText="1"/>
    </xf>
    <xf numFmtId="0" fontId="4" fillId="5" borderId="4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horizontal="left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>
      <alignment horizontal="justify" vertical="center" wrapText="1"/>
    </xf>
    <xf numFmtId="0" fontId="4" fillId="6" borderId="4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>
      <alignment horizontal="justify" vertical="center" wrapText="1"/>
    </xf>
    <xf numFmtId="0" fontId="3" fillId="7" borderId="4" xfId="0" applyFont="1" applyFill="1" applyBorder="1" applyAlignment="1">
      <alignment horizontal="left" vertical="center" wrapText="1"/>
    </xf>
    <xf numFmtId="4" fontId="3" fillId="7" borderId="4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justify" vertical="center" wrapText="1"/>
    </xf>
    <xf numFmtId="0" fontId="3" fillId="7" borderId="4" xfId="0" applyFont="1" applyFill="1" applyBorder="1" applyAlignment="1">
      <alignment horizontal="left" vertical="top" wrapText="1"/>
    </xf>
    <xf numFmtId="4" fontId="3" fillId="7" borderId="4" xfId="0" applyNumberFormat="1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0" fontId="1" fillId="8" borderId="4" xfId="0" applyFont="1" applyFill="1" applyBorder="1" applyAlignment="1">
      <alignment horizontal="justify" wrapText="1"/>
    </xf>
    <xf numFmtId="4" fontId="1" fillId="8" borderId="4" xfId="0" applyNumberFormat="1" applyFont="1" applyFill="1" applyBorder="1" applyAlignment="1">
      <alignment horizontal="center" vertical="center" wrapText="1"/>
    </xf>
    <xf numFmtId="4" fontId="1" fillId="8" borderId="4" xfId="0" applyNumberFormat="1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>
      <alignment horizontal="justify" vertical="center" wrapText="1"/>
    </xf>
    <xf numFmtId="0" fontId="3" fillId="8" borderId="4" xfId="0" applyFont="1" applyFill="1" applyBorder="1" applyAlignment="1">
      <alignment horizontal="justify" wrapText="1"/>
    </xf>
    <xf numFmtId="4" fontId="3" fillId="8" borderId="4" xfId="0" applyNumberFormat="1" applyFont="1" applyFill="1" applyBorder="1" applyAlignment="1">
      <alignment horizontal="center" vertical="center" wrapText="1"/>
    </xf>
    <xf numFmtId="4" fontId="3" fillId="8" borderId="4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justify" wrapText="1"/>
    </xf>
    <xf numFmtId="0" fontId="0" fillId="0" borderId="0" xfId="0" applyBorder="1" applyAlignment="1"/>
    <xf numFmtId="0" fontId="7" fillId="0" borderId="0" xfId="0" applyFont="1" applyBorder="1" applyAlignment="1">
      <alignment vertical="top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>
      <alignment horizontal="left" vertical="center" wrapText="1"/>
    </xf>
    <xf numFmtId="4" fontId="1" fillId="7" borderId="4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>
      <alignment horizontal="justify" vertical="top" wrapText="1"/>
    </xf>
    <xf numFmtId="167" fontId="8" fillId="0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4" fontId="3" fillId="4" borderId="4" xfId="0" applyNumberFormat="1" applyFont="1" applyFill="1" applyBorder="1" applyAlignment="1" applyProtection="1">
      <alignment horizontal="center" vertical="center" wrapText="1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7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 applyProtection="1">
      <alignment vertical="center" wrapText="1"/>
    </xf>
    <xf numFmtId="0" fontId="9" fillId="7" borderId="4" xfId="0" applyFont="1" applyFill="1" applyBorder="1" applyAlignment="1">
      <alignment horizontal="justify" vertical="center" wrapText="1"/>
    </xf>
    <xf numFmtId="167" fontId="8" fillId="4" borderId="4" xfId="0" applyNumberFormat="1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/>
    <xf numFmtId="0" fontId="0" fillId="4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99FFCC"/>
      <color rgb="FFFFFFCC"/>
      <color rgb="FF66FFCC"/>
      <color rgb="FF66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8"/>
  <sheetViews>
    <sheetView tabSelected="1" view="pageBreakPreview" zoomScale="75" zoomScaleNormal="100" zoomScaleSheetLayoutView="75" workbookViewId="0">
      <pane xSplit="1" ySplit="3" topLeftCell="B9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5" x14ac:dyDescent="0.25"/>
  <cols>
    <col min="1" max="1" width="44.42578125" customWidth="1"/>
    <col min="2" max="2" width="15.42578125" customWidth="1"/>
    <col min="3" max="3" width="14.140625" customWidth="1"/>
    <col min="4" max="4" width="14.28515625" customWidth="1"/>
    <col min="5" max="5" width="15.85546875" customWidth="1"/>
    <col min="6" max="6" width="14.140625" bestFit="1" customWidth="1"/>
    <col min="7" max="7" width="14.7109375" customWidth="1"/>
    <col min="8" max="8" width="17.7109375" customWidth="1"/>
    <col min="9" max="9" width="16.28515625" customWidth="1"/>
    <col min="10" max="10" width="11.5703125" bestFit="1" customWidth="1"/>
    <col min="11" max="11" width="12.28515625" customWidth="1"/>
    <col min="12" max="12" width="11.5703125" customWidth="1"/>
    <col min="13" max="13" width="12.7109375" customWidth="1"/>
    <col min="14" max="14" width="14" customWidth="1"/>
    <col min="15" max="15" width="17" customWidth="1"/>
    <col min="16" max="16" width="11.7109375" bestFit="1" customWidth="1"/>
    <col min="17" max="17" width="11.28515625" bestFit="1" customWidth="1"/>
    <col min="18" max="18" width="11.5703125" bestFit="1" customWidth="1"/>
    <col min="19" max="19" width="10.85546875" bestFit="1" customWidth="1"/>
    <col min="20" max="20" width="11.5703125" bestFit="1" customWidth="1"/>
    <col min="21" max="21" width="8.42578125" bestFit="1" customWidth="1"/>
    <col min="22" max="22" width="11.5703125" bestFit="1" customWidth="1"/>
    <col min="23" max="23" width="8.42578125" bestFit="1" customWidth="1"/>
    <col min="24" max="24" width="11.5703125" bestFit="1" customWidth="1"/>
    <col min="25" max="25" width="8.42578125" bestFit="1" customWidth="1"/>
    <col min="26" max="26" width="11.5703125" bestFit="1" customWidth="1"/>
    <col min="27" max="27" width="8.42578125" bestFit="1" customWidth="1"/>
    <col min="28" max="28" width="11.5703125" bestFit="1" customWidth="1"/>
    <col min="29" max="29" width="8.42578125" bestFit="1" customWidth="1"/>
    <col min="30" max="30" width="14" customWidth="1"/>
    <col min="31" max="31" width="9.5703125" customWidth="1"/>
    <col min="32" max="32" width="39.85546875" customWidth="1"/>
    <col min="33" max="33" width="11" customWidth="1"/>
  </cols>
  <sheetData>
    <row r="1" spans="1:32" ht="36" customHeight="1" x14ac:dyDescent="0.25">
      <c r="A1" s="73" t="s">
        <v>21</v>
      </c>
      <c r="B1" s="71" t="s">
        <v>22</v>
      </c>
      <c r="C1" s="71" t="s">
        <v>70</v>
      </c>
      <c r="D1" s="71" t="s">
        <v>71</v>
      </c>
      <c r="E1" s="71" t="s">
        <v>72</v>
      </c>
      <c r="F1" s="69" t="s">
        <v>23</v>
      </c>
      <c r="G1" s="69"/>
      <c r="H1" s="69" t="s">
        <v>24</v>
      </c>
      <c r="I1" s="69"/>
      <c r="J1" s="69" t="s">
        <v>25</v>
      </c>
      <c r="K1" s="69"/>
      <c r="L1" s="69" t="s">
        <v>26</v>
      </c>
      <c r="M1" s="69"/>
      <c r="N1" s="69" t="s">
        <v>27</v>
      </c>
      <c r="O1" s="69"/>
      <c r="P1" s="69" t="s">
        <v>28</v>
      </c>
      <c r="Q1" s="69"/>
      <c r="R1" s="69" t="s">
        <v>29</v>
      </c>
      <c r="S1" s="69"/>
      <c r="T1" s="69" t="s">
        <v>30</v>
      </c>
      <c r="U1" s="69"/>
      <c r="V1" s="69" t="s">
        <v>31</v>
      </c>
      <c r="W1" s="69"/>
      <c r="X1" s="69" t="s">
        <v>32</v>
      </c>
      <c r="Y1" s="69"/>
      <c r="Z1" s="69" t="s">
        <v>33</v>
      </c>
      <c r="AA1" s="69"/>
      <c r="AB1" s="69" t="s">
        <v>34</v>
      </c>
      <c r="AC1" s="69"/>
      <c r="AD1" s="69" t="s">
        <v>35</v>
      </c>
      <c r="AE1" s="69"/>
      <c r="AF1" s="73" t="s">
        <v>36</v>
      </c>
    </row>
    <row r="2" spans="1:32" ht="105" customHeight="1" x14ac:dyDescent="0.25">
      <c r="A2" s="73"/>
      <c r="B2" s="72"/>
      <c r="C2" s="72"/>
      <c r="D2" s="72"/>
      <c r="E2" s="72"/>
      <c r="F2" s="13" t="s">
        <v>37</v>
      </c>
      <c r="G2" s="13" t="s">
        <v>38</v>
      </c>
      <c r="H2" s="41" t="s">
        <v>39</v>
      </c>
      <c r="I2" s="41" t="s">
        <v>40</v>
      </c>
      <c r="J2" s="41" t="s">
        <v>39</v>
      </c>
      <c r="K2" s="41" t="s">
        <v>40</v>
      </c>
      <c r="L2" s="41" t="s">
        <v>39</v>
      </c>
      <c r="M2" s="41" t="s">
        <v>40</v>
      </c>
      <c r="N2" s="41" t="s">
        <v>39</v>
      </c>
      <c r="O2" s="41" t="s">
        <v>40</v>
      </c>
      <c r="P2" s="41" t="s">
        <v>39</v>
      </c>
      <c r="Q2" s="41" t="s">
        <v>40</v>
      </c>
      <c r="R2" s="41" t="s">
        <v>39</v>
      </c>
      <c r="S2" s="41" t="s">
        <v>40</v>
      </c>
      <c r="T2" s="41" t="s">
        <v>39</v>
      </c>
      <c r="U2" s="41" t="s">
        <v>40</v>
      </c>
      <c r="V2" s="41" t="s">
        <v>39</v>
      </c>
      <c r="W2" s="41" t="s">
        <v>40</v>
      </c>
      <c r="X2" s="41" t="s">
        <v>39</v>
      </c>
      <c r="Y2" s="41" t="s">
        <v>40</v>
      </c>
      <c r="Z2" s="41" t="s">
        <v>39</v>
      </c>
      <c r="AA2" s="41" t="s">
        <v>40</v>
      </c>
      <c r="AB2" s="41" t="s">
        <v>39</v>
      </c>
      <c r="AC2" s="41" t="s">
        <v>40</v>
      </c>
      <c r="AD2" s="41" t="s">
        <v>39</v>
      </c>
      <c r="AE2" s="41" t="s">
        <v>40</v>
      </c>
      <c r="AF2" s="73"/>
    </row>
    <row r="3" spans="1:32" ht="20.25" customHeight="1" x14ac:dyDescent="0.2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  <c r="P3" s="14">
        <v>16</v>
      </c>
      <c r="Q3" s="14">
        <v>17</v>
      </c>
      <c r="R3" s="14">
        <v>18</v>
      </c>
      <c r="S3" s="14">
        <v>19</v>
      </c>
      <c r="T3" s="14">
        <v>20</v>
      </c>
      <c r="U3" s="14">
        <v>21</v>
      </c>
      <c r="V3" s="14">
        <v>22</v>
      </c>
      <c r="W3" s="14">
        <v>23</v>
      </c>
      <c r="X3" s="14">
        <v>24</v>
      </c>
      <c r="Y3" s="14">
        <v>25</v>
      </c>
      <c r="Z3" s="14">
        <v>26</v>
      </c>
      <c r="AA3" s="14">
        <v>27</v>
      </c>
      <c r="AB3" s="14">
        <v>28</v>
      </c>
      <c r="AC3" s="14">
        <v>29</v>
      </c>
      <c r="AD3" s="14">
        <v>30</v>
      </c>
      <c r="AE3" s="14">
        <v>31</v>
      </c>
      <c r="AF3" s="14">
        <v>32</v>
      </c>
    </row>
    <row r="4" spans="1:32" ht="39.75" customHeight="1" x14ac:dyDescent="0.25">
      <c r="A4" s="74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</row>
    <row r="5" spans="1:32" ht="71.25" x14ac:dyDescent="0.25">
      <c r="A5" s="33" t="s">
        <v>1</v>
      </c>
      <c r="B5" s="31">
        <f>B6+B43+B50+B57</f>
        <v>55222.80000000001</v>
      </c>
      <c r="C5" s="31">
        <f>C6+C43+C50+C57</f>
        <v>15067.67</v>
      </c>
      <c r="D5" s="31">
        <f>D6+D43+D50+D57</f>
        <v>14594.77</v>
      </c>
      <c r="E5" s="31">
        <f>E6+E43+E50+E57</f>
        <v>14594.77</v>
      </c>
      <c r="F5" s="31">
        <f>E5/B5*100</f>
        <v>26.428884446279433</v>
      </c>
      <c r="G5" s="31">
        <f>E5/C5*100</f>
        <v>96.861492188241442</v>
      </c>
      <c r="H5" s="31">
        <f t="shared" ref="H5:AE5" si="0">H6+H43+H50+H57</f>
        <v>1363.71</v>
      </c>
      <c r="I5" s="31">
        <f t="shared" si="0"/>
        <v>1164.9000000000001</v>
      </c>
      <c r="J5" s="31">
        <f t="shared" si="0"/>
        <v>1835.4</v>
      </c>
      <c r="K5" s="31">
        <f t="shared" si="0"/>
        <v>1837.3</v>
      </c>
      <c r="L5" s="31">
        <f t="shared" si="0"/>
        <v>3099.25</v>
      </c>
      <c r="M5" s="31">
        <f t="shared" si="0"/>
        <v>1605.58</v>
      </c>
      <c r="N5" s="31">
        <f t="shared" si="0"/>
        <v>3742.63</v>
      </c>
      <c r="O5" s="31">
        <f t="shared" si="0"/>
        <v>2033.32</v>
      </c>
      <c r="P5" s="31">
        <f t="shared" si="0"/>
        <v>3585.53</v>
      </c>
      <c r="Q5" s="31">
        <f t="shared" si="0"/>
        <v>4965.53</v>
      </c>
      <c r="R5" s="31">
        <f t="shared" si="0"/>
        <v>3574.1</v>
      </c>
      <c r="S5" s="31">
        <f t="shared" si="0"/>
        <v>2988.1400000000003</v>
      </c>
      <c r="T5" s="31">
        <f t="shared" si="0"/>
        <v>2638.87</v>
      </c>
      <c r="U5" s="31">
        <f t="shared" si="0"/>
        <v>0</v>
      </c>
      <c r="V5" s="31">
        <f t="shared" si="0"/>
        <v>4500.42</v>
      </c>
      <c r="W5" s="31">
        <f t="shared" si="0"/>
        <v>0</v>
      </c>
      <c r="X5" s="31">
        <f t="shared" si="0"/>
        <v>6209.4699999999993</v>
      </c>
      <c r="Y5" s="31">
        <f t="shared" si="0"/>
        <v>0</v>
      </c>
      <c r="Z5" s="31">
        <f t="shared" si="0"/>
        <v>6217</v>
      </c>
      <c r="AA5" s="31">
        <f t="shared" si="0"/>
        <v>0</v>
      </c>
      <c r="AB5" s="31">
        <f t="shared" si="0"/>
        <v>6131.34</v>
      </c>
      <c r="AC5" s="31">
        <f t="shared" si="0"/>
        <v>0</v>
      </c>
      <c r="AD5" s="31">
        <f t="shared" si="0"/>
        <v>12325.08</v>
      </c>
      <c r="AE5" s="31">
        <f t="shared" si="0"/>
        <v>0</v>
      </c>
      <c r="AF5" s="34"/>
    </row>
    <row r="6" spans="1:32" ht="114.75" customHeight="1" x14ac:dyDescent="0.25">
      <c r="A6" s="20" t="s">
        <v>2</v>
      </c>
      <c r="B6" s="21">
        <f>B7+B25+B31+B37</f>
        <v>54140.900000000009</v>
      </c>
      <c r="C6" s="21">
        <f>C7+C25+C31+C37</f>
        <v>14346.97</v>
      </c>
      <c r="D6" s="21">
        <f>D7+D25+D31+D37</f>
        <v>13992.57</v>
      </c>
      <c r="E6" s="21">
        <f>E7+E25+E31+E37</f>
        <v>13992.57</v>
      </c>
      <c r="F6" s="22">
        <f>E6/B6*100</f>
        <v>25.844731062837887</v>
      </c>
      <c r="G6" s="22">
        <f t="shared" ref="G6:G22" si="1">E6/C6*100</f>
        <v>97.529792004862344</v>
      </c>
      <c r="H6" s="21">
        <f>H7+H25+H31+H37</f>
        <v>1363.71</v>
      </c>
      <c r="I6" s="21">
        <f t="shared" ref="I6:AD6" si="2">I7+I25+I31+I37</f>
        <v>1164.9000000000001</v>
      </c>
      <c r="J6" s="21">
        <f t="shared" si="2"/>
        <v>1835.4</v>
      </c>
      <c r="K6" s="21">
        <f t="shared" si="2"/>
        <v>1837.3</v>
      </c>
      <c r="L6" s="21">
        <f t="shared" si="2"/>
        <v>3099.25</v>
      </c>
      <c r="M6" s="21">
        <f t="shared" si="2"/>
        <v>1605.58</v>
      </c>
      <c r="N6" s="21">
        <f t="shared" si="2"/>
        <v>3135.4</v>
      </c>
      <c r="O6" s="21">
        <f t="shared" si="2"/>
        <v>1541.6499999999999</v>
      </c>
      <c r="P6" s="21">
        <f t="shared" si="2"/>
        <v>3472.0600000000004</v>
      </c>
      <c r="Q6" s="21">
        <f t="shared" si="2"/>
        <v>4855</v>
      </c>
      <c r="R6" s="21">
        <f t="shared" si="2"/>
        <v>3574.1</v>
      </c>
      <c r="S6" s="21">
        <f t="shared" si="2"/>
        <v>2988.1400000000003</v>
      </c>
      <c r="T6" s="21">
        <f t="shared" si="2"/>
        <v>2638.87</v>
      </c>
      <c r="U6" s="21">
        <f t="shared" si="2"/>
        <v>0</v>
      </c>
      <c r="V6" s="21">
        <f t="shared" si="2"/>
        <v>4269.12</v>
      </c>
      <c r="W6" s="21">
        <f t="shared" si="2"/>
        <v>0</v>
      </c>
      <c r="X6" s="21">
        <f t="shared" si="2"/>
        <v>6209.4699999999993</v>
      </c>
      <c r="Y6" s="21">
        <f t="shared" si="2"/>
        <v>0</v>
      </c>
      <c r="Z6" s="21">
        <f t="shared" si="2"/>
        <v>6217</v>
      </c>
      <c r="AA6" s="21">
        <f t="shared" si="2"/>
        <v>0</v>
      </c>
      <c r="AB6" s="21">
        <f t="shared" si="2"/>
        <v>6131.34</v>
      </c>
      <c r="AC6" s="21">
        <f t="shared" si="2"/>
        <v>0</v>
      </c>
      <c r="AD6" s="21">
        <f t="shared" si="2"/>
        <v>12195.18</v>
      </c>
      <c r="AE6" s="21">
        <f t="shared" ref="AE6" si="3">AE7+AE13+AE19+AE25+AE31</f>
        <v>0</v>
      </c>
      <c r="AF6" s="23"/>
    </row>
    <row r="7" spans="1:32" ht="112.5" x14ac:dyDescent="0.25">
      <c r="A7" s="35" t="s">
        <v>3</v>
      </c>
      <c r="B7" s="36">
        <f>B8</f>
        <v>21148.500000000004</v>
      </c>
      <c r="C7" s="36">
        <f>C8</f>
        <v>9516.52</v>
      </c>
      <c r="D7" s="36">
        <f>D8</f>
        <v>9396.92</v>
      </c>
      <c r="E7" s="36">
        <f>E8</f>
        <v>9396.92</v>
      </c>
      <c r="F7" s="39">
        <f>E7/B7*100</f>
        <v>44.433033075631833</v>
      </c>
      <c r="G7" s="55">
        <f t="shared" si="1"/>
        <v>98.743238074422152</v>
      </c>
      <c r="H7" s="36">
        <f>H8</f>
        <v>1363.71</v>
      </c>
      <c r="I7" s="36">
        <f t="shared" ref="I7:AE7" si="4">I8</f>
        <v>1164.9000000000001</v>
      </c>
      <c r="J7" s="36">
        <f t="shared" si="4"/>
        <v>1835.4</v>
      </c>
      <c r="K7" s="36">
        <f t="shared" si="4"/>
        <v>1837.3</v>
      </c>
      <c r="L7" s="36">
        <f t="shared" si="4"/>
        <v>2047.75</v>
      </c>
      <c r="M7" s="36">
        <f t="shared" si="4"/>
        <v>1605.58</v>
      </c>
      <c r="N7" s="36">
        <f t="shared" si="4"/>
        <v>2083.9</v>
      </c>
      <c r="O7" s="36">
        <f t="shared" si="4"/>
        <v>1541.6499999999999</v>
      </c>
      <c r="P7" s="36">
        <f t="shared" si="4"/>
        <v>2185.7600000000002</v>
      </c>
      <c r="Q7" s="36">
        <f t="shared" si="4"/>
        <v>1700.5</v>
      </c>
      <c r="R7" s="36">
        <f t="shared" si="4"/>
        <v>2132.9499999999998</v>
      </c>
      <c r="S7" s="36">
        <f t="shared" si="4"/>
        <v>1546.99</v>
      </c>
      <c r="T7" s="36">
        <f t="shared" si="4"/>
        <v>1977.02</v>
      </c>
      <c r="U7" s="36">
        <f t="shared" si="4"/>
        <v>0</v>
      </c>
      <c r="V7" s="36">
        <f t="shared" si="4"/>
        <v>1769.12</v>
      </c>
      <c r="W7" s="36">
        <f t="shared" si="4"/>
        <v>0</v>
      </c>
      <c r="X7" s="36">
        <f t="shared" si="4"/>
        <v>1629.4699999999998</v>
      </c>
      <c r="Y7" s="36">
        <f t="shared" si="4"/>
        <v>0</v>
      </c>
      <c r="Z7" s="36">
        <f t="shared" si="4"/>
        <v>1637</v>
      </c>
      <c r="AA7" s="36">
        <f t="shared" si="4"/>
        <v>0</v>
      </c>
      <c r="AB7" s="36">
        <f t="shared" si="4"/>
        <v>1551.3400000000001</v>
      </c>
      <c r="AC7" s="36">
        <f t="shared" si="4"/>
        <v>0</v>
      </c>
      <c r="AD7" s="36">
        <f t="shared" si="4"/>
        <v>935.08</v>
      </c>
      <c r="AE7" s="36">
        <f t="shared" si="4"/>
        <v>0</v>
      </c>
      <c r="AF7" s="37"/>
    </row>
    <row r="8" spans="1:32" ht="18.75" x14ac:dyDescent="0.3">
      <c r="A8" s="6" t="s">
        <v>4</v>
      </c>
      <c r="B8" s="7">
        <f>B10+B9+B11+B12</f>
        <v>21148.500000000004</v>
      </c>
      <c r="C8" s="7">
        <f>C10+C9+C11+C12</f>
        <v>9516.52</v>
      </c>
      <c r="D8" s="7">
        <f>D10+D9+D11+D12</f>
        <v>9396.92</v>
      </c>
      <c r="E8" s="7">
        <f>E10+E9+E11+E12</f>
        <v>9396.92</v>
      </c>
      <c r="F8" s="8">
        <f t="shared" ref="F8" si="5">E8/B8*100</f>
        <v>44.433033075631833</v>
      </c>
      <c r="G8" s="56">
        <f t="shared" si="1"/>
        <v>98.743238074422152</v>
      </c>
      <c r="H8" s="7">
        <f>H10+H9+H11+H12</f>
        <v>1363.71</v>
      </c>
      <c r="I8" s="7">
        <f>I10+I9+I11+I12</f>
        <v>1164.9000000000001</v>
      </c>
      <c r="J8" s="7">
        <f t="shared" ref="J8:AE8" si="6">J10+J9+J11+J12</f>
        <v>1835.4</v>
      </c>
      <c r="K8" s="7">
        <f t="shared" si="6"/>
        <v>1837.3</v>
      </c>
      <c r="L8" s="7">
        <f t="shared" si="6"/>
        <v>2047.75</v>
      </c>
      <c r="M8" s="7">
        <f t="shared" si="6"/>
        <v>1605.58</v>
      </c>
      <c r="N8" s="7">
        <f t="shared" si="6"/>
        <v>2083.9</v>
      </c>
      <c r="O8" s="7">
        <f t="shared" si="6"/>
        <v>1541.6499999999999</v>
      </c>
      <c r="P8" s="7">
        <f t="shared" si="6"/>
        <v>2185.7600000000002</v>
      </c>
      <c r="Q8" s="7">
        <f t="shared" si="6"/>
        <v>1700.5</v>
      </c>
      <c r="R8" s="7">
        <f t="shared" si="6"/>
        <v>2132.9499999999998</v>
      </c>
      <c r="S8" s="7">
        <f t="shared" si="6"/>
        <v>1546.99</v>
      </c>
      <c r="T8" s="7">
        <f t="shared" si="6"/>
        <v>1977.02</v>
      </c>
      <c r="U8" s="7">
        <f t="shared" si="6"/>
        <v>0</v>
      </c>
      <c r="V8" s="7">
        <f t="shared" si="6"/>
        <v>1769.12</v>
      </c>
      <c r="W8" s="7">
        <f t="shared" si="6"/>
        <v>0</v>
      </c>
      <c r="X8" s="7">
        <f t="shared" si="6"/>
        <v>1629.4699999999998</v>
      </c>
      <c r="Y8" s="7">
        <f t="shared" si="6"/>
        <v>0</v>
      </c>
      <c r="Z8" s="7">
        <f t="shared" si="6"/>
        <v>1637</v>
      </c>
      <c r="AA8" s="7">
        <f t="shared" si="6"/>
        <v>0</v>
      </c>
      <c r="AB8" s="7">
        <f t="shared" si="6"/>
        <v>1551.3400000000001</v>
      </c>
      <c r="AC8" s="7">
        <f t="shared" si="6"/>
        <v>0</v>
      </c>
      <c r="AD8" s="7">
        <f t="shared" si="6"/>
        <v>935.08</v>
      </c>
      <c r="AE8" s="8">
        <f t="shared" si="6"/>
        <v>0</v>
      </c>
      <c r="AF8" s="1"/>
    </row>
    <row r="9" spans="1:32" ht="18.75" x14ac:dyDescent="0.3">
      <c r="A9" s="2" t="s">
        <v>5</v>
      </c>
      <c r="B9" s="7">
        <f>H9+J9+L9+N9+P9+R9+T9+V9+X9+Z9+AB9+AD9</f>
        <v>0</v>
      </c>
      <c r="C9" s="8">
        <f>H9+J9+L9</f>
        <v>0</v>
      </c>
      <c r="D9" s="8">
        <f>I9+K9</f>
        <v>0</v>
      </c>
      <c r="E9" s="8">
        <f>I9+K9+M9+O9+Q9+S9+U9+W9+Y9+AA9+AC9+AE9+AG9</f>
        <v>0</v>
      </c>
      <c r="F9" s="8"/>
      <c r="G9" s="5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1"/>
    </row>
    <row r="10" spans="1:32" ht="18.75" x14ac:dyDescent="0.3">
      <c r="A10" s="2" t="s">
        <v>6</v>
      </c>
      <c r="B10" s="7">
        <f>H10+J10+L10+N10+P10+R10+T10+V10+X10+Z10+AB10+AD10</f>
        <v>21148.500000000004</v>
      </c>
      <c r="C10" s="8">
        <f>H10+J10+L10+N10+P10</f>
        <v>9516.52</v>
      </c>
      <c r="D10" s="8">
        <f>I10+K10+M10+O10+Q10+S10</f>
        <v>9396.92</v>
      </c>
      <c r="E10" s="8">
        <f>I10+K10+M10+O10+Q10+S10+U10+W10+Y10+AA10+AC10+AE10+AG10</f>
        <v>9396.92</v>
      </c>
      <c r="F10" s="8">
        <f>E10/B10*100</f>
        <v>44.433033075631833</v>
      </c>
      <c r="G10" s="56">
        <f t="shared" si="1"/>
        <v>98.743238074422152</v>
      </c>
      <c r="H10" s="8">
        <f>H16+H22</f>
        <v>1363.71</v>
      </c>
      <c r="I10" s="8">
        <f t="shared" ref="I10:AE10" si="7">I16+I22</f>
        <v>1164.9000000000001</v>
      </c>
      <c r="J10" s="8">
        <f t="shared" si="7"/>
        <v>1835.4</v>
      </c>
      <c r="K10" s="8">
        <f t="shared" si="7"/>
        <v>1837.3</v>
      </c>
      <c r="L10" s="8">
        <f t="shared" si="7"/>
        <v>2047.75</v>
      </c>
      <c r="M10" s="8">
        <f t="shared" si="7"/>
        <v>1605.58</v>
      </c>
      <c r="N10" s="8">
        <f t="shared" si="7"/>
        <v>2083.9</v>
      </c>
      <c r="O10" s="8">
        <f t="shared" si="7"/>
        <v>1541.6499999999999</v>
      </c>
      <c r="P10" s="8">
        <f t="shared" si="7"/>
        <v>2185.7600000000002</v>
      </c>
      <c r="Q10" s="8">
        <f t="shared" si="7"/>
        <v>1700.5</v>
      </c>
      <c r="R10" s="8">
        <f t="shared" si="7"/>
        <v>2132.9499999999998</v>
      </c>
      <c r="S10" s="8">
        <f t="shared" si="7"/>
        <v>1546.99</v>
      </c>
      <c r="T10" s="8">
        <f t="shared" si="7"/>
        <v>1977.02</v>
      </c>
      <c r="U10" s="8">
        <f t="shared" si="7"/>
        <v>0</v>
      </c>
      <c r="V10" s="8">
        <f t="shared" si="7"/>
        <v>1769.12</v>
      </c>
      <c r="W10" s="8">
        <f t="shared" si="7"/>
        <v>0</v>
      </c>
      <c r="X10" s="60">
        <f t="shared" si="7"/>
        <v>1629.4699999999998</v>
      </c>
      <c r="Y10" s="8">
        <f t="shared" si="7"/>
        <v>0</v>
      </c>
      <c r="Z10" s="60">
        <f t="shared" si="7"/>
        <v>1637</v>
      </c>
      <c r="AA10" s="8">
        <f t="shared" si="7"/>
        <v>0</v>
      </c>
      <c r="AB10" s="60">
        <f t="shared" si="7"/>
        <v>1551.3400000000001</v>
      </c>
      <c r="AC10" s="8">
        <f t="shared" si="7"/>
        <v>0</v>
      </c>
      <c r="AD10" s="60">
        <f t="shared" si="7"/>
        <v>935.08</v>
      </c>
      <c r="AE10" s="8">
        <f t="shared" si="7"/>
        <v>0</v>
      </c>
      <c r="AF10" s="1"/>
    </row>
    <row r="11" spans="1:32" ht="18.75" x14ac:dyDescent="0.3">
      <c r="A11" s="2" t="s">
        <v>7</v>
      </c>
      <c r="B11" s="7">
        <f>H11+J11+L11+N11+P11+R11+T11+V11+X11+Z11+AB11+AD11</f>
        <v>0</v>
      </c>
      <c r="C11" s="8">
        <f t="shared" ref="C11:C12" si="8">H11+J11+L11</f>
        <v>0</v>
      </c>
      <c r="D11" s="8">
        <f t="shared" ref="D11:D12" si="9">I11+K11</f>
        <v>0</v>
      </c>
      <c r="E11" s="8">
        <f t="shared" ref="E11:E12" si="10">I11+K11+M11+O11+Q11+S11+U11+W11+Y11+AA11+AC11+AE11+AG11</f>
        <v>0</v>
      </c>
      <c r="F11" s="8"/>
      <c r="G11" s="56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4"/>
      <c r="AF11" s="1"/>
    </row>
    <row r="12" spans="1:32" ht="18.75" x14ac:dyDescent="0.3">
      <c r="A12" s="2" t="s">
        <v>8</v>
      </c>
      <c r="B12" s="7">
        <f t="shared" ref="B12" si="11">H12+J12+L12+N12+P12+R12+T12+V12+X12+Z12+AB12+AD12</f>
        <v>0</v>
      </c>
      <c r="C12" s="8">
        <f t="shared" si="8"/>
        <v>0</v>
      </c>
      <c r="D12" s="8">
        <f t="shared" si="9"/>
        <v>0</v>
      </c>
      <c r="E12" s="8">
        <f t="shared" si="10"/>
        <v>0</v>
      </c>
      <c r="F12" s="8"/>
      <c r="G12" s="5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4"/>
      <c r="AF12" s="1"/>
    </row>
    <row r="13" spans="1:32" ht="92.25" customHeight="1" x14ac:dyDescent="0.25">
      <c r="A13" s="38" t="s">
        <v>41</v>
      </c>
      <c r="B13" s="36">
        <f>B14</f>
        <v>16929.8</v>
      </c>
      <c r="C13" s="36">
        <f>C14</f>
        <v>9539.869999999999</v>
      </c>
      <c r="D13" s="36">
        <f>D14</f>
        <v>8971.82</v>
      </c>
      <c r="E13" s="36">
        <f>E14</f>
        <v>8971.82</v>
      </c>
      <c r="F13" s="39">
        <f>E13/B13*100</f>
        <v>52.994246831031674</v>
      </c>
      <c r="G13" s="55">
        <f t="shared" si="1"/>
        <v>94.045516343514123</v>
      </c>
      <c r="H13" s="36">
        <f>H14</f>
        <v>1012.11</v>
      </c>
      <c r="I13" s="36">
        <f t="shared" ref="I13" si="12">I14</f>
        <v>1164.9000000000001</v>
      </c>
      <c r="J13" s="36">
        <f t="shared" ref="J13" si="13">J14</f>
        <v>1483.8</v>
      </c>
      <c r="K13" s="36">
        <f t="shared" ref="K13" si="14">K14</f>
        <v>1700.2</v>
      </c>
      <c r="L13" s="36">
        <f t="shared" ref="L13" si="15">L14</f>
        <v>1696.15</v>
      </c>
      <c r="M13" s="36">
        <f t="shared" ref="M13" si="16">M14</f>
        <v>1496.78</v>
      </c>
      <c r="N13" s="36">
        <f t="shared" ref="N13" si="17">N14</f>
        <v>1732.3</v>
      </c>
      <c r="O13" s="36">
        <f t="shared" ref="O13" si="18">O14</f>
        <v>1429.55</v>
      </c>
      <c r="P13" s="63">
        <f t="shared" ref="P13" si="19">P14</f>
        <v>1834.16</v>
      </c>
      <c r="Q13" s="36">
        <f t="shared" ref="Q13" si="20">Q14</f>
        <v>1667.5</v>
      </c>
      <c r="R13" s="63">
        <f t="shared" ref="R13" si="21">R14</f>
        <v>1781.35</v>
      </c>
      <c r="S13" s="63">
        <f t="shared" ref="S13" si="22">S14</f>
        <v>1512.89</v>
      </c>
      <c r="T13" s="36">
        <f t="shared" ref="T13" si="23">T14</f>
        <v>1625.42</v>
      </c>
      <c r="U13" s="36">
        <f t="shared" ref="U13" si="24">U14</f>
        <v>0</v>
      </c>
      <c r="V13" s="36">
        <f t="shared" ref="V13" si="25">V14</f>
        <v>1417.52</v>
      </c>
      <c r="W13" s="36">
        <f t="shared" ref="W13" si="26">W14</f>
        <v>0</v>
      </c>
      <c r="X13" s="36">
        <f t="shared" ref="X13" si="27">X14</f>
        <v>1277.8699999999999</v>
      </c>
      <c r="Y13" s="36">
        <f t="shared" ref="Y13" si="28">Y14</f>
        <v>0</v>
      </c>
      <c r="Z13" s="36">
        <f t="shared" ref="Z13" si="29">Z14</f>
        <v>1285.4000000000001</v>
      </c>
      <c r="AA13" s="36">
        <f t="shared" ref="AA13" si="30">AA14</f>
        <v>0</v>
      </c>
      <c r="AB13" s="36">
        <f t="shared" ref="AB13" si="31">AB14</f>
        <v>1199.74</v>
      </c>
      <c r="AC13" s="36">
        <f t="shared" ref="AC13" si="32">AC14</f>
        <v>0</v>
      </c>
      <c r="AD13" s="36">
        <f t="shared" ref="AD13" si="33">AD14</f>
        <v>583.98</v>
      </c>
      <c r="AE13" s="36">
        <f t="shared" ref="AE13" si="34">AE14</f>
        <v>0</v>
      </c>
      <c r="AF13" s="67" t="s">
        <v>53</v>
      </c>
    </row>
    <row r="14" spans="1:32" ht="18.75" x14ac:dyDescent="0.3">
      <c r="A14" s="6" t="s">
        <v>4</v>
      </c>
      <c r="B14" s="7">
        <f>B16+B15+B17+B18</f>
        <v>16929.8</v>
      </c>
      <c r="C14" s="7">
        <f>C16+C15+C17+C18</f>
        <v>9539.869999999999</v>
      </c>
      <c r="D14" s="7">
        <f>D16+D15+D17+D18</f>
        <v>8971.82</v>
      </c>
      <c r="E14" s="7">
        <f>E16+E15+E17+E18</f>
        <v>8971.82</v>
      </c>
      <c r="F14" s="8">
        <f t="shared" ref="F14" si="35">E14/B14*100</f>
        <v>52.994246831031674</v>
      </c>
      <c r="G14" s="56">
        <f t="shared" si="1"/>
        <v>94.045516343514123</v>
      </c>
      <c r="H14" s="7">
        <f>H16+H15+H17+H18</f>
        <v>1012.11</v>
      </c>
      <c r="I14" s="7">
        <f>I16+I15+I17+I18</f>
        <v>1164.9000000000001</v>
      </c>
      <c r="J14" s="7">
        <f t="shared" ref="J14:AE14" si="36">J16+J15+J17+J18</f>
        <v>1483.8</v>
      </c>
      <c r="K14" s="7">
        <f t="shared" si="36"/>
        <v>1700.2</v>
      </c>
      <c r="L14" s="7">
        <f t="shared" si="36"/>
        <v>1696.15</v>
      </c>
      <c r="M14" s="7">
        <f t="shared" si="36"/>
        <v>1496.78</v>
      </c>
      <c r="N14" s="7">
        <f t="shared" si="36"/>
        <v>1732.3</v>
      </c>
      <c r="O14" s="7">
        <f t="shared" si="36"/>
        <v>1429.55</v>
      </c>
      <c r="P14" s="62">
        <f t="shared" si="36"/>
        <v>1834.16</v>
      </c>
      <c r="Q14" s="7">
        <f t="shared" si="36"/>
        <v>1667.5</v>
      </c>
      <c r="R14" s="62">
        <f t="shared" si="36"/>
        <v>1781.35</v>
      </c>
      <c r="S14" s="62">
        <f t="shared" si="36"/>
        <v>1512.89</v>
      </c>
      <c r="T14" s="7">
        <f t="shared" si="36"/>
        <v>1625.42</v>
      </c>
      <c r="U14" s="7">
        <f t="shared" si="36"/>
        <v>0</v>
      </c>
      <c r="V14" s="7">
        <f t="shared" si="36"/>
        <v>1417.52</v>
      </c>
      <c r="W14" s="7">
        <f t="shared" si="36"/>
        <v>0</v>
      </c>
      <c r="X14" s="7">
        <f t="shared" si="36"/>
        <v>1277.8699999999999</v>
      </c>
      <c r="Y14" s="7">
        <f t="shared" si="36"/>
        <v>0</v>
      </c>
      <c r="Z14" s="7">
        <f t="shared" si="36"/>
        <v>1285.4000000000001</v>
      </c>
      <c r="AA14" s="7">
        <f t="shared" si="36"/>
        <v>0</v>
      </c>
      <c r="AB14" s="7">
        <f t="shared" si="36"/>
        <v>1199.74</v>
      </c>
      <c r="AC14" s="7">
        <f t="shared" si="36"/>
        <v>0</v>
      </c>
      <c r="AD14" s="7">
        <f t="shared" si="36"/>
        <v>583.98</v>
      </c>
      <c r="AE14" s="8">
        <f t="shared" si="36"/>
        <v>0</v>
      </c>
      <c r="AF14" s="1"/>
    </row>
    <row r="15" spans="1:32" ht="18.75" x14ac:dyDescent="0.3">
      <c r="A15" s="2" t="s">
        <v>5</v>
      </c>
      <c r="B15" s="7">
        <f>H15+J15+L15+N15+P15+R15+T15+V15+X15+Z15+AB15+AD15</f>
        <v>0</v>
      </c>
      <c r="C15" s="8">
        <f>H15+J15+L15</f>
        <v>0</v>
      </c>
      <c r="D15" s="8">
        <f>I15+K15</f>
        <v>0</v>
      </c>
      <c r="E15" s="8">
        <f>I15+K15+M15+O15+Q15+S15+U15+W15+Y15+AA15+AC15+AE15+AG15</f>
        <v>0</v>
      </c>
      <c r="F15" s="8"/>
      <c r="G15" s="56"/>
      <c r="H15" s="3"/>
      <c r="I15" s="3"/>
      <c r="J15" s="3"/>
      <c r="K15" s="3"/>
      <c r="L15" s="3"/>
      <c r="M15" s="3"/>
      <c r="N15" s="3"/>
      <c r="O15" s="3"/>
      <c r="P15" s="6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  <c r="AF15" s="1"/>
    </row>
    <row r="16" spans="1:32" ht="18.75" x14ac:dyDescent="0.3">
      <c r="A16" s="2" t="s">
        <v>6</v>
      </c>
      <c r="B16" s="7">
        <f>H16+J16+L16+N16+P16+R16+T16+V16+X16+Z16+AB16+AD16</f>
        <v>16929.8</v>
      </c>
      <c r="C16" s="8">
        <f>H16+J16+L16+N16+P16+R16</f>
        <v>9539.869999999999</v>
      </c>
      <c r="D16" s="8">
        <f>I16+K16+M16+O16+Q16+S16</f>
        <v>8971.82</v>
      </c>
      <c r="E16" s="8">
        <f>I16+K16+M16+O16+Q16+S16+U16+W16+Y16+AA16+AC16+AE16+AG16</f>
        <v>8971.82</v>
      </c>
      <c r="F16" s="8">
        <f>E16/B16*100</f>
        <v>52.994246831031674</v>
      </c>
      <c r="G16" s="56">
        <f t="shared" si="1"/>
        <v>94.045516343514123</v>
      </c>
      <c r="H16" s="8">
        <v>1012.11</v>
      </c>
      <c r="I16" s="8">
        <v>1164.9000000000001</v>
      </c>
      <c r="J16" s="8">
        <v>1483.8</v>
      </c>
      <c r="K16" s="8">
        <v>1700.2</v>
      </c>
      <c r="L16" s="8">
        <v>1696.15</v>
      </c>
      <c r="M16" s="8">
        <v>1496.78</v>
      </c>
      <c r="N16" s="8">
        <v>1732.3</v>
      </c>
      <c r="O16" s="8">
        <v>1429.55</v>
      </c>
      <c r="P16" s="61">
        <v>1834.16</v>
      </c>
      <c r="Q16" s="8">
        <v>1667.5</v>
      </c>
      <c r="R16" s="61">
        <v>1781.35</v>
      </c>
      <c r="S16" s="61">
        <v>1512.89</v>
      </c>
      <c r="T16" s="8">
        <v>1625.42</v>
      </c>
      <c r="U16" s="8"/>
      <c r="V16" s="8">
        <v>1417.52</v>
      </c>
      <c r="W16" s="8"/>
      <c r="X16" s="8">
        <v>1277.8699999999999</v>
      </c>
      <c r="Y16" s="8"/>
      <c r="Z16" s="8">
        <v>1285.4000000000001</v>
      </c>
      <c r="AA16" s="8"/>
      <c r="AB16" s="8">
        <v>1199.74</v>
      </c>
      <c r="AC16" s="8"/>
      <c r="AD16" s="8">
        <v>583.98</v>
      </c>
      <c r="AE16" s="8"/>
      <c r="AF16" s="1"/>
    </row>
    <row r="17" spans="1:32" ht="18.75" x14ac:dyDescent="0.3">
      <c r="A17" s="2" t="s">
        <v>7</v>
      </c>
      <c r="B17" s="7">
        <f>H17+J17+L17+N17+P17+R17+T17+V17+X17+Z17+AB17+AD17</f>
        <v>0</v>
      </c>
      <c r="C17" s="8">
        <f t="shared" ref="C17:C18" si="37">H17+J17+L17</f>
        <v>0</v>
      </c>
      <c r="D17" s="8">
        <f t="shared" ref="D17:D18" si="38">I17+K17</f>
        <v>0</v>
      </c>
      <c r="E17" s="8">
        <f t="shared" ref="E17:E18" si="39">I17+K17+M17+O17+Q17+S17+U17+W17+Y17+AA17+AC17+AE17+AG17</f>
        <v>0</v>
      </c>
      <c r="F17" s="8"/>
      <c r="G17" s="56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4"/>
      <c r="AF17" s="1"/>
    </row>
    <row r="18" spans="1:32" ht="18.75" x14ac:dyDescent="0.3">
      <c r="A18" s="2" t="s">
        <v>8</v>
      </c>
      <c r="B18" s="7">
        <f t="shared" ref="B18" si="40">H18+J18+L18+N18+P18+R18+T18+V18+X18+Z18+AB18+AD18</f>
        <v>0</v>
      </c>
      <c r="C18" s="8">
        <f t="shared" si="37"/>
        <v>0</v>
      </c>
      <c r="D18" s="8">
        <f t="shared" si="38"/>
        <v>0</v>
      </c>
      <c r="E18" s="8">
        <f t="shared" si="39"/>
        <v>0</v>
      </c>
      <c r="F18" s="8"/>
      <c r="G18" s="56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4"/>
      <c r="AF18" s="1"/>
    </row>
    <row r="19" spans="1:32" ht="173.25" customHeight="1" x14ac:dyDescent="0.25">
      <c r="A19" s="38" t="s">
        <v>42</v>
      </c>
      <c r="B19" s="36">
        <f>B20</f>
        <v>4218.7</v>
      </c>
      <c r="C19" s="36">
        <f>C20</f>
        <v>2109.6</v>
      </c>
      <c r="D19" s="36">
        <f>D20</f>
        <v>425.1</v>
      </c>
      <c r="E19" s="36">
        <f>E20</f>
        <v>425.1</v>
      </c>
      <c r="F19" s="39">
        <f>E19/B19*100</f>
        <v>10.076563870386613</v>
      </c>
      <c r="G19" s="55">
        <f t="shared" si="1"/>
        <v>20.150739476678044</v>
      </c>
      <c r="H19" s="36">
        <f>H20</f>
        <v>351.6</v>
      </c>
      <c r="I19" s="36">
        <f t="shared" ref="I19" si="41">I20</f>
        <v>0</v>
      </c>
      <c r="J19" s="36">
        <f t="shared" ref="J19" si="42">J20</f>
        <v>351.6</v>
      </c>
      <c r="K19" s="36">
        <f t="shared" ref="K19" si="43">K20</f>
        <v>137.1</v>
      </c>
      <c r="L19" s="36">
        <f t="shared" ref="L19" si="44">L20</f>
        <v>351.6</v>
      </c>
      <c r="M19" s="36">
        <f t="shared" ref="M19" si="45">M20</f>
        <v>108.8</v>
      </c>
      <c r="N19" s="36">
        <f t="shared" ref="N19" si="46">N20</f>
        <v>351.6</v>
      </c>
      <c r="O19" s="36">
        <f t="shared" ref="O19" si="47">O20</f>
        <v>112.1</v>
      </c>
      <c r="P19" s="36">
        <f t="shared" ref="P19" si="48">P20</f>
        <v>351.6</v>
      </c>
      <c r="Q19" s="36">
        <v>33</v>
      </c>
      <c r="R19" s="36">
        <f t="shared" ref="R19" si="49">R20</f>
        <v>351.6</v>
      </c>
      <c r="S19" s="63">
        <f t="shared" ref="S19" si="50">S20</f>
        <v>34.1</v>
      </c>
      <c r="T19" s="36">
        <f t="shared" ref="T19" si="51">T20</f>
        <v>351.6</v>
      </c>
      <c r="U19" s="36">
        <f t="shared" ref="U19" si="52">U20</f>
        <v>0</v>
      </c>
      <c r="V19" s="36">
        <f t="shared" ref="V19" si="53">V20</f>
        <v>351.6</v>
      </c>
      <c r="W19" s="36">
        <f t="shared" ref="W19" si="54">W20</f>
        <v>0</v>
      </c>
      <c r="X19" s="36">
        <f t="shared" ref="X19" si="55">X20</f>
        <v>351.6</v>
      </c>
      <c r="Y19" s="36">
        <f t="shared" ref="Y19" si="56">Y20</f>
        <v>0</v>
      </c>
      <c r="Z19" s="36">
        <f t="shared" ref="Z19" si="57">Z20</f>
        <v>351.6</v>
      </c>
      <c r="AA19" s="36">
        <f t="shared" ref="AA19" si="58">AA20</f>
        <v>0</v>
      </c>
      <c r="AB19" s="36">
        <f t="shared" ref="AB19" si="59">AB20</f>
        <v>351.6</v>
      </c>
      <c r="AC19" s="36">
        <f t="shared" ref="AC19" si="60">AC20</f>
        <v>0</v>
      </c>
      <c r="AD19" s="36">
        <f t="shared" ref="AD19" si="61">AD20</f>
        <v>351.1</v>
      </c>
      <c r="AE19" s="36">
        <f t="shared" ref="AE19" si="62">AE20</f>
        <v>0</v>
      </c>
      <c r="AF19" s="65" t="s">
        <v>67</v>
      </c>
    </row>
    <row r="20" spans="1:32" ht="18.75" x14ac:dyDescent="0.3">
      <c r="A20" s="6" t="s">
        <v>4</v>
      </c>
      <c r="B20" s="7">
        <f>B22+B21+B23+B24</f>
        <v>4218.7</v>
      </c>
      <c r="C20" s="7">
        <f>C22+C21+C23+C24</f>
        <v>2109.6</v>
      </c>
      <c r="D20" s="7">
        <f>D22+D21+D23+D24</f>
        <v>425.1</v>
      </c>
      <c r="E20" s="7">
        <f>E22+E21+E23+E24</f>
        <v>425.1</v>
      </c>
      <c r="F20" s="8">
        <f t="shared" ref="F20" si="63">E20/B20*100</f>
        <v>10.076563870386613</v>
      </c>
      <c r="G20" s="56">
        <f t="shared" si="1"/>
        <v>20.150739476678044</v>
      </c>
      <c r="H20" s="7">
        <f>H22+H21+H23+H24</f>
        <v>351.6</v>
      </c>
      <c r="I20" s="7">
        <f>I22+I21+I23+I24</f>
        <v>0</v>
      </c>
      <c r="J20" s="7">
        <f t="shared" ref="J20:AE20" si="64">J22+J21+J23+J24</f>
        <v>351.6</v>
      </c>
      <c r="K20" s="7">
        <f t="shared" si="64"/>
        <v>137.1</v>
      </c>
      <c r="L20" s="7">
        <f t="shared" si="64"/>
        <v>351.6</v>
      </c>
      <c r="M20" s="7">
        <f t="shared" si="64"/>
        <v>108.8</v>
      </c>
      <c r="N20" s="7">
        <f t="shared" si="64"/>
        <v>351.6</v>
      </c>
      <c r="O20" s="7">
        <f t="shared" si="64"/>
        <v>112.1</v>
      </c>
      <c r="P20" s="7">
        <f t="shared" si="64"/>
        <v>351.6</v>
      </c>
      <c r="Q20" s="7">
        <v>33</v>
      </c>
      <c r="R20" s="7">
        <f t="shared" si="64"/>
        <v>351.6</v>
      </c>
      <c r="S20" s="62">
        <f t="shared" si="64"/>
        <v>34.1</v>
      </c>
      <c r="T20" s="7">
        <f t="shared" si="64"/>
        <v>351.6</v>
      </c>
      <c r="U20" s="7">
        <f t="shared" si="64"/>
        <v>0</v>
      </c>
      <c r="V20" s="7">
        <f t="shared" si="64"/>
        <v>351.6</v>
      </c>
      <c r="W20" s="7">
        <f t="shared" si="64"/>
        <v>0</v>
      </c>
      <c r="X20" s="7">
        <f t="shared" si="64"/>
        <v>351.6</v>
      </c>
      <c r="Y20" s="7">
        <f t="shared" si="64"/>
        <v>0</v>
      </c>
      <c r="Z20" s="7">
        <f t="shared" si="64"/>
        <v>351.6</v>
      </c>
      <c r="AA20" s="7">
        <f t="shared" si="64"/>
        <v>0</v>
      </c>
      <c r="AB20" s="7">
        <f t="shared" si="64"/>
        <v>351.6</v>
      </c>
      <c r="AC20" s="7">
        <f t="shared" si="64"/>
        <v>0</v>
      </c>
      <c r="AD20" s="7">
        <f t="shared" si="64"/>
        <v>351.1</v>
      </c>
      <c r="AE20" s="8">
        <f t="shared" si="64"/>
        <v>0</v>
      </c>
      <c r="AF20" s="1"/>
    </row>
    <row r="21" spans="1:32" ht="18.75" x14ac:dyDescent="0.3">
      <c r="A21" s="2" t="s">
        <v>5</v>
      </c>
      <c r="B21" s="7">
        <f>H21+J21+L21+N21+P21+R21+T21+V21+X21+Z21+AB21+AD21</f>
        <v>0</v>
      </c>
      <c r="C21" s="8">
        <f>H21+J21+L21</f>
        <v>0</v>
      </c>
      <c r="D21" s="8">
        <f>I21+K21</f>
        <v>0</v>
      </c>
      <c r="E21" s="8">
        <f>I21+K21+M21+O21+Q21+S21+U21+W21+Y21+AA21+AC21+AE21+AG21</f>
        <v>0</v>
      </c>
      <c r="F21" s="8"/>
      <c r="G21" s="5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  <c r="AF21" s="1"/>
    </row>
    <row r="22" spans="1:32" ht="18.75" x14ac:dyDescent="0.3">
      <c r="A22" s="2" t="s">
        <v>6</v>
      </c>
      <c r="B22" s="7">
        <f>H22+J22+L22+N22+P22+R22+T22+V22+X22+Z22+AB22+AD22</f>
        <v>4218.7</v>
      </c>
      <c r="C22" s="8">
        <f>H22+J22+L22+N22+P22+R22</f>
        <v>2109.6</v>
      </c>
      <c r="D22" s="8">
        <f>I22+K22+M22+O22+Q22+S22</f>
        <v>425.1</v>
      </c>
      <c r="E22" s="8">
        <f>I22+K22+M22+O22+Q22+S22+U22+W22+Y22+AA22+AC22+AE22+AG22</f>
        <v>425.1</v>
      </c>
      <c r="F22" s="8">
        <f>E22/B22*100</f>
        <v>10.076563870386613</v>
      </c>
      <c r="G22" s="56">
        <f t="shared" si="1"/>
        <v>20.150739476678044</v>
      </c>
      <c r="H22" s="8">
        <v>351.6</v>
      </c>
      <c r="I22" s="8">
        <v>0</v>
      </c>
      <c r="J22" s="8">
        <v>351.6</v>
      </c>
      <c r="K22" s="8">
        <v>137.1</v>
      </c>
      <c r="L22" s="8">
        <v>351.6</v>
      </c>
      <c r="M22" s="8">
        <v>108.8</v>
      </c>
      <c r="N22" s="8">
        <v>351.6</v>
      </c>
      <c r="O22" s="8">
        <v>112.1</v>
      </c>
      <c r="P22" s="8">
        <v>351.6</v>
      </c>
      <c r="Q22" s="8">
        <v>33</v>
      </c>
      <c r="R22" s="8">
        <v>351.6</v>
      </c>
      <c r="S22" s="61">
        <v>34.1</v>
      </c>
      <c r="T22" s="8">
        <v>351.6</v>
      </c>
      <c r="U22" s="8"/>
      <c r="V22" s="8">
        <v>351.6</v>
      </c>
      <c r="W22" s="8"/>
      <c r="X22" s="8">
        <v>351.6</v>
      </c>
      <c r="Y22" s="8"/>
      <c r="Z22" s="8">
        <v>351.6</v>
      </c>
      <c r="AA22" s="8"/>
      <c r="AB22" s="8">
        <v>351.6</v>
      </c>
      <c r="AC22" s="8"/>
      <c r="AD22" s="8">
        <v>351.1</v>
      </c>
      <c r="AE22" s="8"/>
      <c r="AF22" s="1"/>
    </row>
    <row r="23" spans="1:32" ht="18.75" x14ac:dyDescent="0.3">
      <c r="A23" s="2" t="s">
        <v>7</v>
      </c>
      <c r="B23" s="7">
        <f>H23+J23+L23+N23+P23+R23+T23+V23+X23+Z23+AB23+AD23</f>
        <v>0</v>
      </c>
      <c r="C23" s="8">
        <f t="shared" ref="C23:C24" si="65">H23+J23+L23</f>
        <v>0</v>
      </c>
      <c r="D23" s="8">
        <f t="shared" ref="D23:D24" si="66">I23+K23</f>
        <v>0</v>
      </c>
      <c r="E23" s="8">
        <f t="shared" ref="E23:E24" si="67">I23+K23+M23+O23+Q23+S23+U23+W23+Y23+AA23+AC23+AE23+AG23</f>
        <v>0</v>
      </c>
      <c r="F23" s="8"/>
      <c r="G23" s="56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4"/>
      <c r="AF23" s="1"/>
    </row>
    <row r="24" spans="1:32" ht="18.75" x14ac:dyDescent="0.3">
      <c r="A24" s="2" t="s">
        <v>8</v>
      </c>
      <c r="B24" s="7">
        <f t="shared" ref="B24" si="68">H24+J24+L24+N24+P24+R24+T24+V24+X24+Z24+AB24+AD24</f>
        <v>0</v>
      </c>
      <c r="C24" s="8">
        <f t="shared" si="65"/>
        <v>0</v>
      </c>
      <c r="D24" s="8">
        <f t="shared" si="66"/>
        <v>0</v>
      </c>
      <c r="E24" s="8">
        <f t="shared" si="67"/>
        <v>0</v>
      </c>
      <c r="F24" s="8"/>
      <c r="G24" s="56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4"/>
      <c r="AF24" s="1"/>
    </row>
    <row r="25" spans="1:32" ht="177" customHeight="1" x14ac:dyDescent="0.25">
      <c r="A25" s="35" t="s">
        <v>43</v>
      </c>
      <c r="B25" s="36">
        <f>B26</f>
        <v>5257.6</v>
      </c>
      <c r="C25" s="36">
        <f>C26</f>
        <v>4595.6499999999996</v>
      </c>
      <c r="D25" s="36">
        <f>D26</f>
        <v>4595.6499999999996</v>
      </c>
      <c r="E25" s="36">
        <f>E26</f>
        <v>4595.6499999999996</v>
      </c>
      <c r="F25" s="39">
        <f>E25/B25*100</f>
        <v>87.409654595252576</v>
      </c>
      <c r="G25" s="39">
        <f>E25/C25*100</f>
        <v>100</v>
      </c>
      <c r="H25" s="36">
        <f>H26</f>
        <v>0</v>
      </c>
      <c r="I25" s="36">
        <f t="shared" ref="I25" si="69">I26</f>
        <v>0</v>
      </c>
      <c r="J25" s="36">
        <f t="shared" ref="J25" si="70">J26</f>
        <v>0</v>
      </c>
      <c r="K25" s="36">
        <f t="shared" ref="K25" si="71">K26</f>
        <v>0</v>
      </c>
      <c r="L25" s="36">
        <f t="shared" ref="L25" si="72">L26</f>
        <v>1051.5</v>
      </c>
      <c r="M25" s="36">
        <f t="shared" ref="M25" si="73">M26</f>
        <v>0</v>
      </c>
      <c r="N25" s="36">
        <f t="shared" ref="N25" si="74">N26</f>
        <v>1051.5</v>
      </c>
      <c r="O25" s="36">
        <f t="shared" ref="O25" si="75">O26</f>
        <v>0</v>
      </c>
      <c r="P25" s="36">
        <f t="shared" ref="P25" si="76">P26</f>
        <v>1051.5</v>
      </c>
      <c r="Q25" s="36">
        <v>3154.5</v>
      </c>
      <c r="R25" s="63">
        <f t="shared" ref="R25" si="77">R26</f>
        <v>1441.15</v>
      </c>
      <c r="S25" s="63">
        <f t="shared" ref="S25" si="78">S26</f>
        <v>1441.15</v>
      </c>
      <c r="T25" s="63">
        <f t="shared" ref="T25" si="79">T26</f>
        <v>661.85</v>
      </c>
      <c r="U25" s="36">
        <f t="shared" ref="U25" si="80">U26</f>
        <v>0</v>
      </c>
      <c r="V25" s="36">
        <f t="shared" ref="V25" si="81">V26</f>
        <v>0</v>
      </c>
      <c r="W25" s="36">
        <f t="shared" ref="W25" si="82">W26</f>
        <v>0</v>
      </c>
      <c r="X25" s="36">
        <f t="shared" ref="X25" si="83">X26</f>
        <v>0</v>
      </c>
      <c r="Y25" s="36">
        <f t="shared" ref="Y25" si="84">Y26</f>
        <v>0</v>
      </c>
      <c r="Z25" s="36">
        <f t="shared" ref="Z25" si="85">Z26</f>
        <v>0</v>
      </c>
      <c r="AA25" s="36">
        <f t="shared" ref="AA25" si="86">AA26</f>
        <v>0</v>
      </c>
      <c r="AB25" s="36">
        <f t="shared" ref="AB25" si="87">AB26</f>
        <v>0</v>
      </c>
      <c r="AC25" s="36">
        <f t="shared" ref="AC25" si="88">AC26</f>
        <v>0</v>
      </c>
      <c r="AD25" s="36">
        <f t="shared" ref="AD25" si="89">AD26</f>
        <v>0.1</v>
      </c>
      <c r="AE25" s="36">
        <f t="shared" ref="AE25" si="90">AE26</f>
        <v>0</v>
      </c>
      <c r="AF25" s="65" t="s">
        <v>61</v>
      </c>
    </row>
    <row r="26" spans="1:32" ht="18.75" customHeight="1" x14ac:dyDescent="0.3">
      <c r="A26" s="6" t="s">
        <v>4</v>
      </c>
      <c r="B26" s="7">
        <f>B28+B27+B29+B30</f>
        <v>5257.6</v>
      </c>
      <c r="C26" s="7">
        <f>C28+C27+C29+C30</f>
        <v>4595.6499999999996</v>
      </c>
      <c r="D26" s="7">
        <f>D28+D27+D29+D30</f>
        <v>4595.6499999999996</v>
      </c>
      <c r="E26" s="7">
        <f>E28+E27+E29+E30</f>
        <v>4595.6499999999996</v>
      </c>
      <c r="F26" s="8">
        <f t="shared" ref="F26" si="91">E26/B26*100</f>
        <v>87.409654595252576</v>
      </c>
      <c r="G26" s="8">
        <f>E26/C26*100</f>
        <v>100</v>
      </c>
      <c r="H26" s="7">
        <f>H28+H27+H29+H30</f>
        <v>0</v>
      </c>
      <c r="I26" s="7">
        <f>I28+I27+I29+I30</f>
        <v>0</v>
      </c>
      <c r="J26" s="7">
        <f t="shared" ref="J26:AE26" si="92">J28+J27+J29+J30</f>
        <v>0</v>
      </c>
      <c r="K26" s="7">
        <f t="shared" si="92"/>
        <v>0</v>
      </c>
      <c r="L26" s="7">
        <f t="shared" si="92"/>
        <v>1051.5</v>
      </c>
      <c r="M26" s="7">
        <f t="shared" si="92"/>
        <v>0</v>
      </c>
      <c r="N26" s="7">
        <f t="shared" si="92"/>
        <v>1051.5</v>
      </c>
      <c r="O26" s="7">
        <f t="shared" si="92"/>
        <v>0</v>
      </c>
      <c r="P26" s="7">
        <f t="shared" si="92"/>
        <v>1051.5</v>
      </c>
      <c r="Q26" s="7">
        <v>3154.5</v>
      </c>
      <c r="R26" s="62">
        <f t="shared" si="92"/>
        <v>1441.15</v>
      </c>
      <c r="S26" s="62">
        <f t="shared" si="92"/>
        <v>1441.15</v>
      </c>
      <c r="T26" s="62">
        <f t="shared" si="92"/>
        <v>661.85</v>
      </c>
      <c r="U26" s="7">
        <f t="shared" si="92"/>
        <v>0</v>
      </c>
      <c r="V26" s="7">
        <f t="shared" si="92"/>
        <v>0</v>
      </c>
      <c r="W26" s="7">
        <f t="shared" si="92"/>
        <v>0</v>
      </c>
      <c r="X26" s="7">
        <f t="shared" si="92"/>
        <v>0</v>
      </c>
      <c r="Y26" s="7">
        <f t="shared" si="92"/>
        <v>0</v>
      </c>
      <c r="Z26" s="7">
        <f t="shared" si="92"/>
        <v>0</v>
      </c>
      <c r="AA26" s="7">
        <f t="shared" si="92"/>
        <v>0</v>
      </c>
      <c r="AB26" s="7">
        <f t="shared" si="92"/>
        <v>0</v>
      </c>
      <c r="AC26" s="7">
        <f t="shared" si="92"/>
        <v>0</v>
      </c>
      <c r="AD26" s="7">
        <f t="shared" si="92"/>
        <v>0.1</v>
      </c>
      <c r="AE26" s="8">
        <f t="shared" si="92"/>
        <v>0</v>
      </c>
      <c r="AF26" s="1"/>
    </row>
    <row r="27" spans="1:32" ht="21.75" customHeight="1" x14ac:dyDescent="0.3">
      <c r="A27" s="2" t="s">
        <v>5</v>
      </c>
      <c r="B27" s="7">
        <f>H27+J27+L27+N27+P27+R27+T27+V27+X27+Z27+AB27+AD27</f>
        <v>0</v>
      </c>
      <c r="C27" s="8">
        <f>H27+J27+L27</f>
        <v>0</v>
      </c>
      <c r="D27" s="8">
        <f>I27+K27</f>
        <v>0</v>
      </c>
      <c r="E27" s="8">
        <f>I27+K27+M27+O27+Q27+S27+U27+W27+Y27+AA27+AC27+AE27+AG27</f>
        <v>0</v>
      </c>
      <c r="F27" s="8"/>
      <c r="G27" s="5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6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4"/>
      <c r="AF27" s="1"/>
    </row>
    <row r="28" spans="1:32" ht="17.25" customHeight="1" x14ac:dyDescent="0.3">
      <c r="A28" s="2" t="s">
        <v>6</v>
      </c>
      <c r="B28" s="7">
        <f>H28+J28+L28+N28+P28+R28+T28+V28+X28+Z28+AB28+AD28</f>
        <v>5257.6</v>
      </c>
      <c r="C28" s="8">
        <f>H28+J28+L28+N28+P28+R28</f>
        <v>4595.6499999999996</v>
      </c>
      <c r="D28" s="8">
        <f>I28+K28+M28+O28+Q28+S28</f>
        <v>4595.6499999999996</v>
      </c>
      <c r="E28" s="8">
        <f>I28+K28+M28+O28+Q28+S28+U28+W28+Y28+AA28+AC28+AE28+AG28</f>
        <v>4595.6499999999996</v>
      </c>
      <c r="F28" s="8">
        <f>E28/B28*100</f>
        <v>87.409654595252576</v>
      </c>
      <c r="G28" s="8">
        <f>E28/C28*100</f>
        <v>100</v>
      </c>
      <c r="H28" s="8"/>
      <c r="I28" s="8"/>
      <c r="J28" s="8"/>
      <c r="K28" s="8"/>
      <c r="L28" s="8">
        <v>1051.5</v>
      </c>
      <c r="M28" s="8"/>
      <c r="N28" s="8">
        <v>1051.5</v>
      </c>
      <c r="O28" s="8"/>
      <c r="P28" s="8">
        <v>1051.5</v>
      </c>
      <c r="Q28" s="8">
        <v>3154.5</v>
      </c>
      <c r="R28" s="61">
        <v>1441.15</v>
      </c>
      <c r="S28" s="61">
        <v>1441.15</v>
      </c>
      <c r="T28" s="61">
        <v>661.85</v>
      </c>
      <c r="U28" s="8"/>
      <c r="V28" s="8"/>
      <c r="W28" s="8"/>
      <c r="X28" s="8"/>
      <c r="Y28" s="8"/>
      <c r="Z28" s="8"/>
      <c r="AA28" s="8"/>
      <c r="AB28" s="8"/>
      <c r="AC28" s="8"/>
      <c r="AD28" s="8">
        <v>0.1</v>
      </c>
      <c r="AE28" s="8"/>
      <c r="AF28" s="1"/>
    </row>
    <row r="29" spans="1:32" ht="18.75" customHeight="1" x14ac:dyDescent="0.3">
      <c r="A29" s="2" t="s">
        <v>7</v>
      </c>
      <c r="B29" s="7">
        <f>H29+J29+L29+N29+P29+R29+T29+V29+X29+Z29+AB29+AD29</f>
        <v>0</v>
      </c>
      <c r="C29" s="8">
        <f t="shared" ref="C29:C30" si="93">H29+J29+L29</f>
        <v>0</v>
      </c>
      <c r="D29" s="8">
        <f t="shared" ref="D29:D30" si="94">I29+K29</f>
        <v>0</v>
      </c>
      <c r="E29" s="8">
        <f t="shared" ref="E29:E30" si="95">I29+K29+M29+O29+Q29+S29+U29+W29+Y29+AA29+AC29+AE29+AG29</f>
        <v>0</v>
      </c>
      <c r="F29" s="8"/>
      <c r="G29" s="56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4"/>
      <c r="AF29" s="1"/>
    </row>
    <row r="30" spans="1:32" ht="17.25" customHeight="1" x14ac:dyDescent="0.3">
      <c r="A30" s="2" t="s">
        <v>8</v>
      </c>
      <c r="B30" s="7">
        <f t="shared" ref="B30" si="96">H30+J30+L30+N30+P30+R30+T30+V30+X30+Z30+AB30+AD30</f>
        <v>0</v>
      </c>
      <c r="C30" s="8">
        <f t="shared" si="93"/>
        <v>0</v>
      </c>
      <c r="D30" s="8">
        <f t="shared" si="94"/>
        <v>0</v>
      </c>
      <c r="E30" s="8">
        <f t="shared" si="95"/>
        <v>0</v>
      </c>
      <c r="F30" s="8"/>
      <c r="G30" s="56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4"/>
      <c r="AF30" s="1"/>
    </row>
    <row r="31" spans="1:32" ht="156" customHeight="1" x14ac:dyDescent="0.25">
      <c r="A31" s="35" t="s">
        <v>44</v>
      </c>
      <c r="B31" s="36">
        <f>B32</f>
        <v>234.8</v>
      </c>
      <c r="C31" s="36">
        <f>C32</f>
        <v>234.8</v>
      </c>
      <c r="D31" s="36">
        <f>D32</f>
        <v>0</v>
      </c>
      <c r="E31" s="36">
        <f>E32</f>
        <v>0</v>
      </c>
      <c r="F31" s="39">
        <f>E31/B31*100</f>
        <v>0</v>
      </c>
      <c r="G31" s="55"/>
      <c r="H31" s="36">
        <f>H32</f>
        <v>0</v>
      </c>
      <c r="I31" s="36">
        <f t="shared" ref="I31" si="97">I32</f>
        <v>0</v>
      </c>
      <c r="J31" s="36">
        <f t="shared" ref="J31" si="98">J32</f>
        <v>0</v>
      </c>
      <c r="K31" s="36">
        <f t="shared" ref="K31" si="99">K32</f>
        <v>0</v>
      </c>
      <c r="L31" s="36">
        <f t="shared" ref="L31" si="100">L32</f>
        <v>0</v>
      </c>
      <c r="M31" s="36">
        <f t="shared" ref="M31" si="101">M32</f>
        <v>0</v>
      </c>
      <c r="N31" s="36">
        <f t="shared" ref="N31" si="102">N32</f>
        <v>0</v>
      </c>
      <c r="O31" s="36">
        <f t="shared" ref="O31" si="103">O32</f>
        <v>0</v>
      </c>
      <c r="P31" s="36">
        <f t="shared" ref="P31" si="104">P32</f>
        <v>234.8</v>
      </c>
      <c r="Q31" s="36">
        <f t="shared" ref="Q31" si="105">Q32</f>
        <v>0</v>
      </c>
      <c r="R31" s="36">
        <f t="shared" ref="R31" si="106">R32</f>
        <v>0</v>
      </c>
      <c r="S31" s="36">
        <f t="shared" ref="S31" si="107">S32</f>
        <v>0</v>
      </c>
      <c r="T31" s="36">
        <f t="shared" ref="T31" si="108">T32</f>
        <v>0</v>
      </c>
      <c r="U31" s="36">
        <f t="shared" ref="U31" si="109">U32</f>
        <v>0</v>
      </c>
      <c r="V31" s="36">
        <f t="shared" ref="V31" si="110">V32</f>
        <v>0</v>
      </c>
      <c r="W31" s="36">
        <f t="shared" ref="W31" si="111">W32</f>
        <v>0</v>
      </c>
      <c r="X31" s="36">
        <f t="shared" ref="X31" si="112">X32</f>
        <v>0</v>
      </c>
      <c r="Y31" s="36">
        <f t="shared" ref="Y31" si="113">Y32</f>
        <v>0</v>
      </c>
      <c r="Z31" s="36">
        <f t="shared" ref="Z31" si="114">Z32</f>
        <v>0</v>
      </c>
      <c r="AA31" s="36">
        <f t="shared" ref="AA31" si="115">AA32</f>
        <v>0</v>
      </c>
      <c r="AB31" s="36">
        <f t="shared" ref="AB31" si="116">AB32</f>
        <v>0</v>
      </c>
      <c r="AC31" s="36">
        <f t="shared" ref="AC31" si="117">AC32</f>
        <v>0</v>
      </c>
      <c r="AD31" s="36">
        <f t="shared" ref="AD31" si="118">AD32</f>
        <v>0</v>
      </c>
      <c r="AE31" s="36">
        <f t="shared" ref="AE31" si="119">AE32</f>
        <v>0</v>
      </c>
      <c r="AF31" s="65" t="s">
        <v>65</v>
      </c>
    </row>
    <row r="32" spans="1:32" ht="17.25" customHeight="1" x14ac:dyDescent="0.3">
      <c r="A32" s="6" t="s">
        <v>4</v>
      </c>
      <c r="B32" s="7">
        <f>B34+B33+B35+B36</f>
        <v>234.8</v>
      </c>
      <c r="C32" s="7">
        <f>C34+C33+C35+C36</f>
        <v>234.8</v>
      </c>
      <c r="D32" s="7">
        <f>D34+D33+D35+D36</f>
        <v>0</v>
      </c>
      <c r="E32" s="7">
        <f>E34+E33+E35+E36</f>
        <v>0</v>
      </c>
      <c r="F32" s="8">
        <f t="shared" ref="F32:G32" si="120">E32/B32*100</f>
        <v>0</v>
      </c>
      <c r="G32" s="8">
        <f t="shared" si="120"/>
        <v>0</v>
      </c>
      <c r="H32" s="7">
        <f>H34+H33+H35+H36</f>
        <v>0</v>
      </c>
      <c r="I32" s="7">
        <f>I34+I33+I35+I36</f>
        <v>0</v>
      </c>
      <c r="J32" s="7">
        <f t="shared" ref="J32:AE32" si="121">J34+J33+J35+J36</f>
        <v>0</v>
      </c>
      <c r="K32" s="7">
        <f t="shared" si="121"/>
        <v>0</v>
      </c>
      <c r="L32" s="7">
        <f t="shared" si="121"/>
        <v>0</v>
      </c>
      <c r="M32" s="7">
        <f t="shared" si="121"/>
        <v>0</v>
      </c>
      <c r="N32" s="7">
        <f t="shared" si="121"/>
        <v>0</v>
      </c>
      <c r="O32" s="7">
        <f t="shared" si="121"/>
        <v>0</v>
      </c>
      <c r="P32" s="7">
        <f t="shared" si="121"/>
        <v>234.8</v>
      </c>
      <c r="Q32" s="7">
        <f t="shared" si="121"/>
        <v>0</v>
      </c>
      <c r="R32" s="7">
        <f t="shared" si="121"/>
        <v>0</v>
      </c>
      <c r="S32" s="7">
        <f t="shared" si="121"/>
        <v>0</v>
      </c>
      <c r="T32" s="7">
        <f t="shared" si="121"/>
        <v>0</v>
      </c>
      <c r="U32" s="7">
        <f t="shared" si="121"/>
        <v>0</v>
      </c>
      <c r="V32" s="7">
        <f t="shared" si="121"/>
        <v>0</v>
      </c>
      <c r="W32" s="7">
        <f t="shared" si="121"/>
        <v>0</v>
      </c>
      <c r="X32" s="7">
        <f t="shared" si="121"/>
        <v>0</v>
      </c>
      <c r="Y32" s="7">
        <f t="shared" si="121"/>
        <v>0</v>
      </c>
      <c r="Z32" s="7">
        <f t="shared" si="121"/>
        <v>0</v>
      </c>
      <c r="AA32" s="7">
        <f t="shared" si="121"/>
        <v>0</v>
      </c>
      <c r="AB32" s="7">
        <f t="shared" si="121"/>
        <v>0</v>
      </c>
      <c r="AC32" s="7">
        <f t="shared" si="121"/>
        <v>0</v>
      </c>
      <c r="AD32" s="7">
        <f t="shared" si="121"/>
        <v>0</v>
      </c>
      <c r="AE32" s="8">
        <f t="shared" si="121"/>
        <v>0</v>
      </c>
      <c r="AF32" s="1"/>
    </row>
    <row r="33" spans="1:32" ht="17.25" customHeight="1" x14ac:dyDescent="0.3">
      <c r="A33" s="2" t="s">
        <v>5</v>
      </c>
      <c r="B33" s="7">
        <f>H33+J33+L33+N33+P33+R33+T33+V33+X33+Z33+AB33+AD33</f>
        <v>0</v>
      </c>
      <c r="C33" s="8">
        <f>H33+J33+L33</f>
        <v>0</v>
      </c>
      <c r="D33" s="8">
        <f>I33+K33</f>
        <v>0</v>
      </c>
      <c r="E33" s="8">
        <f>I33+K33+M33+O33+Q33+S33+U33+W33+Y33+AA33+AC33+AE33+AG33</f>
        <v>0</v>
      </c>
      <c r="F33" s="8"/>
      <c r="G33" s="5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4"/>
      <c r="AF33" s="1"/>
    </row>
    <row r="34" spans="1:32" ht="17.25" customHeight="1" x14ac:dyDescent="0.3">
      <c r="A34" s="2" t="s">
        <v>6</v>
      </c>
      <c r="B34" s="7">
        <f>H34+J34+L34+N34+P34+R34+T34+V34+X34+Z34+AB34+AD34</f>
        <v>234.8</v>
      </c>
      <c r="C34" s="8">
        <f>H34+J34+L34+N34+P34+R34</f>
        <v>234.8</v>
      </c>
      <c r="D34" s="8">
        <f>I34+K34+M34</f>
        <v>0</v>
      </c>
      <c r="E34" s="8">
        <f>I34+K34+M34+O34+Q34+S34+U34+W34+Y34+AA34+AC34+AE34+AG34</f>
        <v>0</v>
      </c>
      <c r="F34" s="8">
        <f>E34/B34*100</f>
        <v>0</v>
      </c>
      <c r="G34" s="8">
        <v>0</v>
      </c>
      <c r="H34" s="8"/>
      <c r="I34" s="8"/>
      <c r="J34" s="8"/>
      <c r="K34" s="8"/>
      <c r="L34" s="8"/>
      <c r="M34" s="8"/>
      <c r="N34" s="8"/>
      <c r="O34" s="8"/>
      <c r="P34" s="8">
        <v>234.8</v>
      </c>
      <c r="Q34" s="8">
        <v>0</v>
      </c>
      <c r="R34" s="8"/>
      <c r="S34" s="61">
        <v>0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"/>
    </row>
    <row r="35" spans="1:32" ht="17.25" customHeight="1" x14ac:dyDescent="0.3">
      <c r="A35" s="2" t="s">
        <v>7</v>
      </c>
      <c r="B35" s="7">
        <f>H35+J35+L35+N35+P35+R35+T35+V35+X35+Z35+AB35+AD35</f>
        <v>0</v>
      </c>
      <c r="C35" s="8">
        <f t="shared" ref="C35:C36" si="122">H35+J35+L35</f>
        <v>0</v>
      </c>
      <c r="D35" s="8">
        <f t="shared" ref="D35:D36" si="123">I35+K35</f>
        <v>0</v>
      </c>
      <c r="E35" s="8">
        <f t="shared" ref="E35:E36" si="124">I35+K35+M35+O35+Q35+S35+U35+W35+Y35+AA35+AC35+AE35+AG35</f>
        <v>0</v>
      </c>
      <c r="F35" s="8"/>
      <c r="G35" s="5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4"/>
      <c r="AF35" s="1"/>
    </row>
    <row r="36" spans="1:32" ht="17.25" customHeight="1" x14ac:dyDescent="0.3">
      <c r="A36" s="2" t="s">
        <v>8</v>
      </c>
      <c r="B36" s="7">
        <f t="shared" ref="B36" si="125">H36+J36+L36+N36+P36+R36+T36+V36+X36+Z36+AB36+AD36</f>
        <v>0</v>
      </c>
      <c r="C36" s="8">
        <f t="shared" si="122"/>
        <v>0</v>
      </c>
      <c r="D36" s="8">
        <f t="shared" si="123"/>
        <v>0</v>
      </c>
      <c r="E36" s="8">
        <f t="shared" si="124"/>
        <v>0</v>
      </c>
      <c r="F36" s="8"/>
      <c r="G36" s="56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49"/>
      <c r="U36" s="8"/>
      <c r="V36" s="8"/>
      <c r="W36" s="8"/>
      <c r="X36" s="8"/>
      <c r="Y36" s="8"/>
      <c r="Z36" s="8"/>
      <c r="AA36" s="8"/>
      <c r="AB36" s="8"/>
      <c r="AC36" s="8"/>
      <c r="AD36" s="8"/>
      <c r="AE36" s="4"/>
      <c r="AF36" s="1"/>
    </row>
    <row r="37" spans="1:32" ht="97.5" customHeight="1" x14ac:dyDescent="0.25">
      <c r="A37" s="35" t="s">
        <v>54</v>
      </c>
      <c r="B37" s="36">
        <f>B38</f>
        <v>27500</v>
      </c>
      <c r="C37" s="36">
        <f>C38</f>
        <v>0</v>
      </c>
      <c r="D37" s="36">
        <f>D38</f>
        <v>0</v>
      </c>
      <c r="E37" s="36">
        <f>E38</f>
        <v>0</v>
      </c>
      <c r="F37" s="39">
        <f>E37/B37*100</f>
        <v>0</v>
      </c>
      <c r="G37" s="39"/>
      <c r="H37" s="36">
        <f>H38</f>
        <v>0</v>
      </c>
      <c r="I37" s="36">
        <f t="shared" ref="I37:AE37" si="126">I38</f>
        <v>0</v>
      </c>
      <c r="J37" s="36">
        <f t="shared" si="126"/>
        <v>0</v>
      </c>
      <c r="K37" s="36">
        <f t="shared" si="126"/>
        <v>0</v>
      </c>
      <c r="L37" s="36">
        <f t="shared" si="126"/>
        <v>0</v>
      </c>
      <c r="M37" s="36">
        <f t="shared" si="126"/>
        <v>0</v>
      </c>
      <c r="N37" s="36">
        <f t="shared" si="126"/>
        <v>0</v>
      </c>
      <c r="O37" s="36">
        <f t="shared" si="126"/>
        <v>0</v>
      </c>
      <c r="P37" s="36">
        <v>0</v>
      </c>
      <c r="Q37" s="36">
        <f t="shared" si="126"/>
        <v>0</v>
      </c>
      <c r="R37" s="36">
        <f t="shared" si="126"/>
        <v>0</v>
      </c>
      <c r="S37" s="36">
        <f t="shared" si="126"/>
        <v>0</v>
      </c>
      <c r="T37" s="36">
        <f t="shared" si="126"/>
        <v>0</v>
      </c>
      <c r="U37" s="36">
        <f t="shared" si="126"/>
        <v>0</v>
      </c>
      <c r="V37" s="36">
        <f t="shared" si="126"/>
        <v>2500</v>
      </c>
      <c r="W37" s="36">
        <f t="shared" si="126"/>
        <v>0</v>
      </c>
      <c r="X37" s="36">
        <f t="shared" si="126"/>
        <v>4580</v>
      </c>
      <c r="Y37" s="36">
        <f t="shared" si="126"/>
        <v>0</v>
      </c>
      <c r="Z37" s="36">
        <f t="shared" si="126"/>
        <v>4580</v>
      </c>
      <c r="AA37" s="36">
        <f t="shared" si="126"/>
        <v>0</v>
      </c>
      <c r="AB37" s="36">
        <f t="shared" si="126"/>
        <v>4580</v>
      </c>
      <c r="AC37" s="36">
        <f t="shared" si="126"/>
        <v>0</v>
      </c>
      <c r="AD37" s="36">
        <f t="shared" si="126"/>
        <v>11260</v>
      </c>
      <c r="AE37" s="36">
        <f t="shared" si="126"/>
        <v>0</v>
      </c>
      <c r="AF37" s="65" t="s">
        <v>69</v>
      </c>
    </row>
    <row r="38" spans="1:32" ht="17.25" customHeight="1" x14ac:dyDescent="0.3">
      <c r="A38" s="6" t="s">
        <v>4</v>
      </c>
      <c r="B38" s="7">
        <f>B40+B39+B41+B42</f>
        <v>27500</v>
      </c>
      <c r="C38" s="7">
        <f>C40+C39+C41+C42</f>
        <v>0</v>
      </c>
      <c r="D38" s="7">
        <f>D40+D39+D41+D42</f>
        <v>0</v>
      </c>
      <c r="E38" s="7">
        <f>E40+E39+E41+E42</f>
        <v>0</v>
      </c>
      <c r="F38" s="8">
        <f t="shared" ref="F38" si="127">E38/B38*100</f>
        <v>0</v>
      </c>
      <c r="G38" s="8"/>
      <c r="H38" s="7">
        <f>H40+H39+H41+H42</f>
        <v>0</v>
      </c>
      <c r="I38" s="7">
        <f>I40+I39+I41+I42</f>
        <v>0</v>
      </c>
      <c r="J38" s="7">
        <f t="shared" ref="J38:AE38" si="128">J40+J39+J41+J42</f>
        <v>0</v>
      </c>
      <c r="K38" s="7">
        <f t="shared" si="128"/>
        <v>0</v>
      </c>
      <c r="L38" s="7">
        <f t="shared" si="128"/>
        <v>0</v>
      </c>
      <c r="M38" s="7">
        <f t="shared" si="128"/>
        <v>0</v>
      </c>
      <c r="N38" s="7">
        <f t="shared" si="128"/>
        <v>0</v>
      </c>
      <c r="O38" s="7">
        <f t="shared" si="128"/>
        <v>0</v>
      </c>
      <c r="P38" s="7">
        <v>0</v>
      </c>
      <c r="Q38" s="7">
        <f t="shared" si="128"/>
        <v>0</v>
      </c>
      <c r="R38" s="7">
        <f t="shared" si="128"/>
        <v>0</v>
      </c>
      <c r="S38" s="7">
        <f t="shared" si="128"/>
        <v>0</v>
      </c>
      <c r="T38" s="7">
        <f t="shared" si="128"/>
        <v>0</v>
      </c>
      <c r="U38" s="7">
        <f t="shared" si="128"/>
        <v>0</v>
      </c>
      <c r="V38" s="7">
        <f>V40+V39+V41+V42</f>
        <v>2500</v>
      </c>
      <c r="W38" s="7">
        <f t="shared" si="128"/>
        <v>0</v>
      </c>
      <c r="X38" s="7">
        <f t="shared" si="128"/>
        <v>4580</v>
      </c>
      <c r="Y38" s="7">
        <f t="shared" si="128"/>
        <v>0</v>
      </c>
      <c r="Z38" s="7">
        <f t="shared" si="128"/>
        <v>4580</v>
      </c>
      <c r="AA38" s="7">
        <f t="shared" si="128"/>
        <v>0</v>
      </c>
      <c r="AB38" s="7">
        <f t="shared" si="128"/>
        <v>4580</v>
      </c>
      <c r="AC38" s="7">
        <f t="shared" si="128"/>
        <v>0</v>
      </c>
      <c r="AD38" s="7">
        <f t="shared" si="128"/>
        <v>11260</v>
      </c>
      <c r="AE38" s="8">
        <f t="shared" si="128"/>
        <v>0</v>
      </c>
      <c r="AF38" s="1"/>
    </row>
    <row r="39" spans="1:32" ht="17.25" customHeight="1" x14ac:dyDescent="0.3">
      <c r="A39" s="2" t="s">
        <v>5</v>
      </c>
      <c r="B39" s="7">
        <f>H39+J39+L39+N39+P39+R39+T39+V39+X39+Z39+AB39+AD39</f>
        <v>0</v>
      </c>
      <c r="C39" s="8">
        <f>H39+J39+L39</f>
        <v>0</v>
      </c>
      <c r="D39" s="8">
        <f>I39+K39</f>
        <v>0</v>
      </c>
      <c r="E39" s="8">
        <f>I39+K39+M39+O39+Q39+S39+U39+W39+Y39+AA39+AC39+AE39+AG39</f>
        <v>0</v>
      </c>
      <c r="F39" s="8"/>
      <c r="G39" s="5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"/>
      <c r="AF39" s="1"/>
    </row>
    <row r="40" spans="1:32" ht="17.25" customHeight="1" x14ac:dyDescent="0.3">
      <c r="A40" s="2" t="s">
        <v>6</v>
      </c>
      <c r="B40" s="7">
        <f>H40+J40+L40+N40+P40+R40+T40+V40+X40+Z40+AB40+AD40</f>
        <v>27500</v>
      </c>
      <c r="C40" s="8">
        <f>H40+J40+L40</f>
        <v>0</v>
      </c>
      <c r="D40" s="8">
        <f>I40+K40+M40</f>
        <v>0</v>
      </c>
      <c r="E40" s="8">
        <f>I40+K40+M40+O40+Q40+S40+U40+W40+Y40+AA40+AC40+AE40+AG40</f>
        <v>0</v>
      </c>
      <c r="F40" s="8">
        <f>E40/B40*100</f>
        <v>0</v>
      </c>
      <c r="G40" s="56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2500</v>
      </c>
      <c r="W40" s="8"/>
      <c r="X40" s="8">
        <v>4580</v>
      </c>
      <c r="Y40" s="8"/>
      <c r="Z40" s="8">
        <v>4580</v>
      </c>
      <c r="AA40" s="8"/>
      <c r="AB40" s="8">
        <v>4580</v>
      </c>
      <c r="AC40" s="8"/>
      <c r="AD40" s="8">
        <v>11260</v>
      </c>
      <c r="AE40" s="8"/>
      <c r="AF40" s="1"/>
    </row>
    <row r="41" spans="1:32" ht="17.25" customHeight="1" x14ac:dyDescent="0.3">
      <c r="A41" s="2" t="s">
        <v>7</v>
      </c>
      <c r="B41" s="7">
        <f>H41+J41+L41+N41+P41+R41+T41+V41+X41+Z41+AB41+AD41</f>
        <v>0</v>
      </c>
      <c r="C41" s="8">
        <f t="shared" ref="C41:C42" si="129">H41+J41+L41</f>
        <v>0</v>
      </c>
      <c r="D41" s="8">
        <f t="shared" ref="D41:D42" si="130">I41+K41</f>
        <v>0</v>
      </c>
      <c r="E41" s="8">
        <f t="shared" ref="E41:E42" si="131">I41+K41+M41+O41+Q41+S41+U41+W41+Y41+AA41+AC41+AE41+AG41</f>
        <v>0</v>
      </c>
      <c r="F41" s="8"/>
      <c r="G41" s="5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4"/>
      <c r="AF41" s="1"/>
    </row>
    <row r="42" spans="1:32" ht="17.25" customHeight="1" x14ac:dyDescent="0.3">
      <c r="A42" s="2" t="s">
        <v>8</v>
      </c>
      <c r="B42" s="7">
        <f t="shared" ref="B42" si="132">H42+J42+L42+N42+P42+R42+T42+V42+X42+Z42+AB42+AD42</f>
        <v>0</v>
      </c>
      <c r="C42" s="8">
        <f t="shared" si="129"/>
        <v>0</v>
      </c>
      <c r="D42" s="8">
        <f t="shared" si="130"/>
        <v>0</v>
      </c>
      <c r="E42" s="8">
        <f t="shared" si="131"/>
        <v>0</v>
      </c>
      <c r="F42" s="8"/>
      <c r="G42" s="56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4"/>
      <c r="AF42" s="1"/>
    </row>
    <row r="43" spans="1:32" ht="58.5" customHeight="1" x14ac:dyDescent="0.25">
      <c r="A43" s="25" t="s">
        <v>9</v>
      </c>
      <c r="B43" s="21">
        <f>B44</f>
        <v>496.7</v>
      </c>
      <c r="C43" s="21">
        <f t="shared" ref="C43:E43" si="133">C44</f>
        <v>496.7</v>
      </c>
      <c r="D43" s="21">
        <f t="shared" si="133"/>
        <v>491.67</v>
      </c>
      <c r="E43" s="21">
        <f t="shared" si="133"/>
        <v>491.67</v>
      </c>
      <c r="F43" s="22">
        <f>E43/B43*100</f>
        <v>98.987316287497478</v>
      </c>
      <c r="G43" s="22">
        <f>E43/C43*100</f>
        <v>98.987316287497478</v>
      </c>
      <c r="H43" s="21">
        <f t="shared" ref="H43" si="134">H44</f>
        <v>0</v>
      </c>
      <c r="I43" s="21">
        <f t="shared" ref="I43" si="135">I44</f>
        <v>0</v>
      </c>
      <c r="J43" s="21">
        <f t="shared" ref="J43" si="136">J44</f>
        <v>0</v>
      </c>
      <c r="K43" s="21">
        <f t="shared" ref="K43" si="137">K44</f>
        <v>0</v>
      </c>
      <c r="L43" s="21">
        <f t="shared" ref="L43" si="138">L44</f>
        <v>0</v>
      </c>
      <c r="M43" s="21">
        <f t="shared" ref="M43" si="139">M44</f>
        <v>0</v>
      </c>
      <c r="N43" s="21">
        <f t="shared" ref="N43" si="140">N44</f>
        <v>496.7</v>
      </c>
      <c r="O43" s="21">
        <f t="shared" ref="O43" si="141">O44</f>
        <v>491.67</v>
      </c>
      <c r="P43" s="21">
        <f t="shared" ref="P43" si="142">P44</f>
        <v>0</v>
      </c>
      <c r="Q43" s="21">
        <f t="shared" ref="Q43" si="143">Q44</f>
        <v>0</v>
      </c>
      <c r="R43" s="21">
        <f t="shared" ref="R43" si="144">R44</f>
        <v>0</v>
      </c>
      <c r="S43" s="21">
        <f t="shared" ref="S43" si="145">S44</f>
        <v>0</v>
      </c>
      <c r="T43" s="21">
        <f t="shared" ref="T43" si="146">T44</f>
        <v>0</v>
      </c>
      <c r="U43" s="21">
        <f t="shared" ref="U43" si="147">U44</f>
        <v>0</v>
      </c>
      <c r="V43" s="21">
        <f t="shared" ref="V43" si="148">V44</f>
        <v>0</v>
      </c>
      <c r="W43" s="21">
        <f t="shared" ref="W43" si="149">W44</f>
        <v>0</v>
      </c>
      <c r="X43" s="21">
        <f t="shared" ref="X43" si="150">X44</f>
        <v>0</v>
      </c>
      <c r="Y43" s="21">
        <f t="shared" ref="Y43" si="151">Y44</f>
        <v>0</v>
      </c>
      <c r="Z43" s="21">
        <f t="shared" ref="Z43" si="152">Z44</f>
        <v>0</v>
      </c>
      <c r="AA43" s="21">
        <f t="shared" ref="AA43" si="153">AA44</f>
        <v>0</v>
      </c>
      <c r="AB43" s="21">
        <f t="shared" ref="AB43" si="154">AB44</f>
        <v>0</v>
      </c>
      <c r="AC43" s="21">
        <f t="shared" ref="AC43" si="155">AC44</f>
        <v>0</v>
      </c>
      <c r="AD43" s="21">
        <f t="shared" ref="AD43" si="156">AD44</f>
        <v>0</v>
      </c>
      <c r="AE43" s="21">
        <f t="shared" ref="AE43" si="157">AE44</f>
        <v>0</v>
      </c>
      <c r="AF43" s="23"/>
    </row>
    <row r="44" spans="1:32" ht="119.25" customHeight="1" x14ac:dyDescent="0.25">
      <c r="A44" s="5" t="s">
        <v>55</v>
      </c>
      <c r="B44" s="36">
        <f>B45</f>
        <v>496.7</v>
      </c>
      <c r="C44" s="36">
        <f>C45</f>
        <v>496.7</v>
      </c>
      <c r="D44" s="36">
        <f>D45</f>
        <v>491.67</v>
      </c>
      <c r="E44" s="36">
        <f>E45</f>
        <v>491.67</v>
      </c>
      <c r="F44" s="39">
        <f>E44/B44*100</f>
        <v>98.987316287497478</v>
      </c>
      <c r="G44" s="39">
        <f>E44/C44*100</f>
        <v>98.987316287497478</v>
      </c>
      <c r="H44" s="36">
        <f>H45</f>
        <v>0</v>
      </c>
      <c r="I44" s="36">
        <f t="shared" ref="I44" si="158">I45</f>
        <v>0</v>
      </c>
      <c r="J44" s="36">
        <f t="shared" ref="J44" si="159">J45</f>
        <v>0</v>
      </c>
      <c r="K44" s="36">
        <f t="shared" ref="K44" si="160">K45</f>
        <v>0</v>
      </c>
      <c r="L44" s="36">
        <f t="shared" ref="L44" si="161">L45</f>
        <v>0</v>
      </c>
      <c r="M44" s="36">
        <f t="shared" ref="M44" si="162">M45</f>
        <v>0</v>
      </c>
      <c r="N44" s="36">
        <f t="shared" ref="N44" si="163">N45</f>
        <v>496.7</v>
      </c>
      <c r="O44" s="36">
        <f t="shared" ref="O44" si="164">O45</f>
        <v>491.67</v>
      </c>
      <c r="P44" s="36">
        <f t="shared" ref="P44" si="165">P45</f>
        <v>0</v>
      </c>
      <c r="Q44" s="36">
        <f t="shared" ref="Q44" si="166">Q45</f>
        <v>0</v>
      </c>
      <c r="R44" s="36">
        <f t="shared" ref="R44" si="167">R45</f>
        <v>0</v>
      </c>
      <c r="S44" s="36">
        <f t="shared" ref="S44" si="168">S45</f>
        <v>0</v>
      </c>
      <c r="T44" s="36">
        <f t="shared" ref="T44" si="169">T45</f>
        <v>0</v>
      </c>
      <c r="U44" s="36">
        <f t="shared" ref="U44" si="170">U45</f>
        <v>0</v>
      </c>
      <c r="V44" s="36">
        <f t="shared" ref="V44" si="171">V45</f>
        <v>0</v>
      </c>
      <c r="W44" s="36">
        <f t="shared" ref="W44" si="172">W45</f>
        <v>0</v>
      </c>
      <c r="X44" s="36">
        <f t="shared" ref="X44" si="173">X45</f>
        <v>0</v>
      </c>
      <c r="Y44" s="36">
        <f t="shared" ref="Y44" si="174">Y45</f>
        <v>0</v>
      </c>
      <c r="Z44" s="36">
        <f t="shared" ref="Z44" si="175">Z45</f>
        <v>0</v>
      </c>
      <c r="AA44" s="36">
        <f t="shared" ref="AA44" si="176">AA45</f>
        <v>0</v>
      </c>
      <c r="AB44" s="36">
        <f t="shared" ref="AB44" si="177">AB45</f>
        <v>0</v>
      </c>
      <c r="AC44" s="36">
        <f t="shared" ref="AC44" si="178">AC45</f>
        <v>0</v>
      </c>
      <c r="AD44" s="36">
        <f t="shared" ref="AD44" si="179">AD45</f>
        <v>0</v>
      </c>
      <c r="AE44" s="36">
        <f t="shared" ref="AE44" si="180">AE45</f>
        <v>0</v>
      </c>
      <c r="AF44" s="1" t="s">
        <v>64</v>
      </c>
    </row>
    <row r="45" spans="1:32" ht="18.75" x14ac:dyDescent="0.3">
      <c r="A45" s="6" t="s">
        <v>4</v>
      </c>
      <c r="B45" s="7">
        <f>B47+B46+B48+B49</f>
        <v>496.7</v>
      </c>
      <c r="C45" s="7">
        <f>C47+C46+C48+C49</f>
        <v>496.7</v>
      </c>
      <c r="D45" s="7">
        <f>D47+D46+D48+D49</f>
        <v>491.67</v>
      </c>
      <c r="E45" s="7">
        <f>E47+E46+E48+E49</f>
        <v>491.67</v>
      </c>
      <c r="F45" s="8">
        <f t="shared" ref="F45" si="181">E45/B45*100</f>
        <v>98.987316287497478</v>
      </c>
      <c r="G45" s="8">
        <f>E45/C45*100</f>
        <v>98.987316287497478</v>
      </c>
      <c r="H45" s="7">
        <f>H47+H46+H48+H49</f>
        <v>0</v>
      </c>
      <c r="I45" s="7">
        <f>I47+I46+I48+I49</f>
        <v>0</v>
      </c>
      <c r="J45" s="7">
        <f t="shared" ref="J45:AE45" si="182">J47+J46+J48+J49</f>
        <v>0</v>
      </c>
      <c r="K45" s="7">
        <f t="shared" si="182"/>
        <v>0</v>
      </c>
      <c r="L45" s="7">
        <f t="shared" si="182"/>
        <v>0</v>
      </c>
      <c r="M45" s="7">
        <f t="shared" si="182"/>
        <v>0</v>
      </c>
      <c r="N45" s="7">
        <f t="shared" si="182"/>
        <v>496.7</v>
      </c>
      <c r="O45" s="7">
        <f t="shared" si="182"/>
        <v>491.67</v>
      </c>
      <c r="P45" s="7">
        <f t="shared" si="182"/>
        <v>0</v>
      </c>
      <c r="Q45" s="7">
        <f t="shared" si="182"/>
        <v>0</v>
      </c>
      <c r="R45" s="7">
        <f t="shared" si="182"/>
        <v>0</v>
      </c>
      <c r="S45" s="7">
        <f t="shared" si="182"/>
        <v>0</v>
      </c>
      <c r="T45" s="7">
        <f t="shared" si="182"/>
        <v>0</v>
      </c>
      <c r="U45" s="7">
        <f t="shared" si="182"/>
        <v>0</v>
      </c>
      <c r="V45" s="7">
        <f t="shared" si="182"/>
        <v>0</v>
      </c>
      <c r="W45" s="7">
        <f t="shared" si="182"/>
        <v>0</v>
      </c>
      <c r="X45" s="7">
        <f t="shared" si="182"/>
        <v>0</v>
      </c>
      <c r="Y45" s="7">
        <f t="shared" si="182"/>
        <v>0</v>
      </c>
      <c r="Z45" s="7">
        <f t="shared" si="182"/>
        <v>0</v>
      </c>
      <c r="AA45" s="7">
        <f t="shared" si="182"/>
        <v>0</v>
      </c>
      <c r="AB45" s="7">
        <f t="shared" si="182"/>
        <v>0</v>
      </c>
      <c r="AC45" s="7">
        <f t="shared" si="182"/>
        <v>0</v>
      </c>
      <c r="AD45" s="7">
        <f t="shared" si="182"/>
        <v>0</v>
      </c>
      <c r="AE45" s="8">
        <f t="shared" si="182"/>
        <v>0</v>
      </c>
      <c r="AF45" s="1"/>
    </row>
    <row r="46" spans="1:32" ht="18.75" x14ac:dyDescent="0.3">
      <c r="A46" s="2" t="s">
        <v>5</v>
      </c>
      <c r="B46" s="7">
        <f>H46+J46+L46+N46+P46+R46+T46+V46+X46+Z46+AB46+AD46</f>
        <v>0</v>
      </c>
      <c r="C46" s="8">
        <f>H46+J46+L46</f>
        <v>0</v>
      </c>
      <c r="D46" s="8">
        <f>I46+K46</f>
        <v>0</v>
      </c>
      <c r="E46" s="8">
        <f>I46+K46+M46+O46+Q46+S46+U46+W46+Y46+AA46+AC46+AE46+AG46</f>
        <v>0</v>
      </c>
      <c r="F46" s="8"/>
      <c r="G46" s="5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"/>
      <c r="AF46" s="1"/>
    </row>
    <row r="47" spans="1:32" ht="18.75" x14ac:dyDescent="0.3">
      <c r="A47" s="2" t="s">
        <v>6</v>
      </c>
      <c r="B47" s="7">
        <f>H47+J47+L47+N47+P47+R47+T47+V47+X47+Z47+AB47+AD47</f>
        <v>496.7</v>
      </c>
      <c r="C47" s="8">
        <f>H47+J47+L47+N47+P47+R47</f>
        <v>496.7</v>
      </c>
      <c r="D47" s="8">
        <f>I47+K47+M47+O47+Q47+S47</f>
        <v>491.67</v>
      </c>
      <c r="E47" s="8">
        <f>I47+K47+M47+O47+Q47+S47+U47+W47+Y47+AA47+AC47+AE47+AG47</f>
        <v>491.67</v>
      </c>
      <c r="F47" s="8">
        <f>E47/B47*100</f>
        <v>98.987316287497478</v>
      </c>
      <c r="G47" s="8">
        <f>E47/C47*100</f>
        <v>98.987316287497478</v>
      </c>
      <c r="H47" s="8"/>
      <c r="I47" s="8"/>
      <c r="J47" s="8"/>
      <c r="K47" s="8"/>
      <c r="L47" s="8"/>
      <c r="M47" s="8"/>
      <c r="N47" s="8">
        <v>496.7</v>
      </c>
      <c r="O47" s="8">
        <v>491.67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1"/>
    </row>
    <row r="48" spans="1:32" ht="18.75" x14ac:dyDescent="0.3">
      <c r="A48" s="2" t="s">
        <v>7</v>
      </c>
      <c r="B48" s="7">
        <f>H48+J48+L48+N48+P48+R48+T48+V48+X48+Z48+AB48+AD48</f>
        <v>0</v>
      </c>
      <c r="C48" s="8">
        <f t="shared" ref="C48:C49" si="183">H48+J48+L48</f>
        <v>0</v>
      </c>
      <c r="D48" s="8">
        <f t="shared" ref="D48:D49" si="184">I48+K48</f>
        <v>0</v>
      </c>
      <c r="E48" s="8">
        <f t="shared" ref="E48:E49" si="185">I48+K48+M48+O48+Q48+S48+U48+W48+Y48+AA48+AC48+AE48+AG48</f>
        <v>0</v>
      </c>
      <c r="F48" s="8"/>
      <c r="G48" s="56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4"/>
      <c r="AF48" s="1"/>
    </row>
    <row r="49" spans="1:32" ht="18.75" x14ac:dyDescent="0.3">
      <c r="A49" s="2" t="s">
        <v>8</v>
      </c>
      <c r="B49" s="7">
        <f t="shared" ref="B49" si="186">H49+J49+L49+N49+P49+R49+T49+V49+X49+Z49+AB49+AD49</f>
        <v>0</v>
      </c>
      <c r="C49" s="8">
        <f t="shared" si="183"/>
        <v>0</v>
      </c>
      <c r="D49" s="8">
        <f t="shared" si="184"/>
        <v>0</v>
      </c>
      <c r="E49" s="8">
        <f t="shared" si="185"/>
        <v>0</v>
      </c>
      <c r="F49" s="8"/>
      <c r="G49" s="5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4"/>
      <c r="AF49" s="1"/>
    </row>
    <row r="50" spans="1:32" ht="75" x14ac:dyDescent="0.25">
      <c r="A50" s="24" t="s">
        <v>10</v>
      </c>
      <c r="B50" s="21">
        <f>B51</f>
        <v>353.9</v>
      </c>
      <c r="C50" s="21">
        <f t="shared" ref="C50" si="187">C51</f>
        <v>224</v>
      </c>
      <c r="D50" s="21">
        <f t="shared" ref="D50" si="188">D51</f>
        <v>110.53</v>
      </c>
      <c r="E50" s="21">
        <f t="shared" ref="E50" si="189">E51</f>
        <v>110.53</v>
      </c>
      <c r="F50" s="22">
        <f>E50/B50*100</f>
        <v>31.231986436846569</v>
      </c>
      <c r="G50" s="22">
        <f t="shared" ref="G50:G52" si="190">E50/C50*100</f>
        <v>49.34375</v>
      </c>
      <c r="H50" s="21">
        <f>H51</f>
        <v>0</v>
      </c>
      <c r="I50" s="21">
        <f t="shared" ref="I50" si="191">I51</f>
        <v>0</v>
      </c>
      <c r="J50" s="21">
        <f t="shared" ref="J50" si="192">J51</f>
        <v>0</v>
      </c>
      <c r="K50" s="21">
        <f t="shared" ref="K50" si="193">K51</f>
        <v>0</v>
      </c>
      <c r="L50" s="21">
        <f t="shared" ref="L50" si="194">L51</f>
        <v>0</v>
      </c>
      <c r="M50" s="21">
        <f t="shared" ref="M50" si="195">M51</f>
        <v>0</v>
      </c>
      <c r="N50" s="21">
        <f t="shared" ref="N50" si="196">N51</f>
        <v>110.53</v>
      </c>
      <c r="O50" s="21">
        <f t="shared" ref="O50" si="197">O51</f>
        <v>0</v>
      </c>
      <c r="P50" s="21">
        <f t="shared" ref="P50" si="198">P51</f>
        <v>113.47</v>
      </c>
      <c r="Q50" s="21">
        <v>110.53</v>
      </c>
      <c r="R50" s="21">
        <f t="shared" ref="R50" si="199">R51</f>
        <v>0</v>
      </c>
      <c r="S50" s="21">
        <f t="shared" ref="S50" si="200">S51</f>
        <v>0</v>
      </c>
      <c r="T50" s="21">
        <f t="shared" ref="T50" si="201">T51</f>
        <v>0</v>
      </c>
      <c r="U50" s="21">
        <f t="shared" ref="U50" si="202">U51</f>
        <v>0</v>
      </c>
      <c r="V50" s="21">
        <f t="shared" ref="V50" si="203">V51</f>
        <v>0</v>
      </c>
      <c r="W50" s="21">
        <f t="shared" ref="W50" si="204">W51</f>
        <v>0</v>
      </c>
      <c r="X50" s="21">
        <f t="shared" ref="X50" si="205">X51</f>
        <v>0</v>
      </c>
      <c r="Y50" s="21">
        <f t="shared" ref="Y50" si="206">Y51</f>
        <v>0</v>
      </c>
      <c r="Z50" s="21">
        <f t="shared" ref="Z50" si="207">Z51</f>
        <v>0</v>
      </c>
      <c r="AA50" s="21">
        <f t="shared" ref="AA50" si="208">AA51</f>
        <v>0</v>
      </c>
      <c r="AB50" s="21">
        <f t="shared" ref="AB50" si="209">AB51</f>
        <v>0</v>
      </c>
      <c r="AC50" s="21">
        <f t="shared" ref="AC50" si="210">AC51</f>
        <v>0</v>
      </c>
      <c r="AD50" s="21">
        <f t="shared" ref="AD50" si="211">AD51</f>
        <v>129.9</v>
      </c>
      <c r="AE50" s="21">
        <f t="shared" ref="AE50" si="212">AE51</f>
        <v>0</v>
      </c>
      <c r="AF50" s="23"/>
    </row>
    <row r="51" spans="1:32" ht="126" x14ac:dyDescent="0.25">
      <c r="A51" s="9" t="s">
        <v>56</v>
      </c>
      <c r="B51" s="36">
        <f>B52</f>
        <v>353.9</v>
      </c>
      <c r="C51" s="36">
        <f>C52</f>
        <v>224</v>
      </c>
      <c r="D51" s="36">
        <f>D52</f>
        <v>110.53</v>
      </c>
      <c r="E51" s="36">
        <f>E52</f>
        <v>110.53</v>
      </c>
      <c r="F51" s="39">
        <f>E51/B51*100</f>
        <v>31.231986436846569</v>
      </c>
      <c r="G51" s="39">
        <f t="shared" si="190"/>
        <v>49.34375</v>
      </c>
      <c r="H51" s="36">
        <f>H52</f>
        <v>0</v>
      </c>
      <c r="I51" s="36">
        <f t="shared" ref="I51" si="213">I52</f>
        <v>0</v>
      </c>
      <c r="J51" s="36">
        <f t="shared" ref="J51" si="214">J52</f>
        <v>0</v>
      </c>
      <c r="K51" s="36">
        <f t="shared" ref="K51" si="215">K52</f>
        <v>0</v>
      </c>
      <c r="L51" s="36">
        <f t="shared" ref="L51" si="216">L52</f>
        <v>0</v>
      </c>
      <c r="M51" s="36">
        <f t="shared" ref="M51" si="217">M52</f>
        <v>0</v>
      </c>
      <c r="N51" s="36">
        <f t="shared" ref="N51" si="218">N52</f>
        <v>110.53</v>
      </c>
      <c r="O51" s="36">
        <f t="shared" ref="O51" si="219">O52</f>
        <v>0</v>
      </c>
      <c r="P51" s="36">
        <f t="shared" ref="P51" si="220">P52</f>
        <v>113.47</v>
      </c>
      <c r="Q51" s="36">
        <v>110.53</v>
      </c>
      <c r="R51" s="36">
        <f t="shared" ref="R51" si="221">R52</f>
        <v>0</v>
      </c>
      <c r="S51" s="36">
        <f t="shared" ref="S51" si="222">S52</f>
        <v>0</v>
      </c>
      <c r="T51" s="36">
        <f t="shared" ref="T51" si="223">T52</f>
        <v>0</v>
      </c>
      <c r="U51" s="36">
        <f t="shared" ref="U51" si="224">U52</f>
        <v>0</v>
      </c>
      <c r="V51" s="36">
        <f t="shared" ref="V51" si="225">V52</f>
        <v>0</v>
      </c>
      <c r="W51" s="36">
        <f t="shared" ref="W51" si="226">W52</f>
        <v>0</v>
      </c>
      <c r="X51" s="36">
        <f t="shared" ref="X51" si="227">X52</f>
        <v>0</v>
      </c>
      <c r="Y51" s="36">
        <f t="shared" ref="Y51" si="228">Y52</f>
        <v>0</v>
      </c>
      <c r="Z51" s="36">
        <f t="shared" ref="Z51" si="229">Z52</f>
        <v>0</v>
      </c>
      <c r="AA51" s="36">
        <f t="shared" ref="AA51" si="230">AA52</f>
        <v>0</v>
      </c>
      <c r="AB51" s="36">
        <f t="shared" ref="AB51" si="231">AB52</f>
        <v>0</v>
      </c>
      <c r="AC51" s="36">
        <f t="shared" ref="AC51" si="232">AC52</f>
        <v>0</v>
      </c>
      <c r="AD51" s="36">
        <f t="shared" ref="AD51" si="233">AD52</f>
        <v>129.9</v>
      </c>
      <c r="AE51" s="36">
        <f t="shared" ref="AE51" si="234">AE52</f>
        <v>0</v>
      </c>
      <c r="AF51" s="37" t="s">
        <v>63</v>
      </c>
    </row>
    <row r="52" spans="1:32" ht="18.75" x14ac:dyDescent="0.3">
      <c r="A52" s="6" t="s">
        <v>4</v>
      </c>
      <c r="B52" s="7">
        <f>B54+B53+B55+B56</f>
        <v>353.9</v>
      </c>
      <c r="C52" s="7">
        <f>C54+C53+C55+C56</f>
        <v>224</v>
      </c>
      <c r="D52" s="7">
        <f>D54+D53+D55+D56</f>
        <v>110.53</v>
      </c>
      <c r="E52" s="7">
        <f>E54+E53+E55+E56</f>
        <v>110.53</v>
      </c>
      <c r="F52" s="8">
        <f t="shared" ref="F52" si="235">E52/B52*100</f>
        <v>31.231986436846569</v>
      </c>
      <c r="G52" s="8">
        <f t="shared" si="190"/>
        <v>49.34375</v>
      </c>
      <c r="H52" s="7">
        <f>H54+H53+H55+H56</f>
        <v>0</v>
      </c>
      <c r="I52" s="7">
        <f>I54+I53+I55+I56</f>
        <v>0</v>
      </c>
      <c r="J52" s="7">
        <f t="shared" ref="J52:AE52" si="236">J54+J53+J55+J56</f>
        <v>0</v>
      </c>
      <c r="K52" s="7">
        <f t="shared" si="236"/>
        <v>0</v>
      </c>
      <c r="L52" s="7">
        <f t="shared" si="236"/>
        <v>0</v>
      </c>
      <c r="M52" s="7">
        <f t="shared" si="236"/>
        <v>0</v>
      </c>
      <c r="N52" s="7">
        <f t="shared" si="236"/>
        <v>110.53</v>
      </c>
      <c r="O52" s="7">
        <f t="shared" si="236"/>
        <v>0</v>
      </c>
      <c r="P52" s="7">
        <f t="shared" si="236"/>
        <v>113.47</v>
      </c>
      <c r="Q52" s="7">
        <v>110.53</v>
      </c>
      <c r="R52" s="7">
        <f t="shared" si="236"/>
        <v>0</v>
      </c>
      <c r="S52" s="7">
        <f t="shared" si="236"/>
        <v>0</v>
      </c>
      <c r="T52" s="7">
        <f t="shared" si="236"/>
        <v>0</v>
      </c>
      <c r="U52" s="7">
        <f t="shared" si="236"/>
        <v>0</v>
      </c>
      <c r="V52" s="7">
        <f t="shared" si="236"/>
        <v>0</v>
      </c>
      <c r="W52" s="7">
        <f t="shared" si="236"/>
        <v>0</v>
      </c>
      <c r="X52" s="7">
        <f t="shared" si="236"/>
        <v>0</v>
      </c>
      <c r="Y52" s="7">
        <f t="shared" si="236"/>
        <v>0</v>
      </c>
      <c r="Z52" s="7">
        <f t="shared" si="236"/>
        <v>0</v>
      </c>
      <c r="AA52" s="7">
        <f t="shared" si="236"/>
        <v>0</v>
      </c>
      <c r="AB52" s="7">
        <f t="shared" si="236"/>
        <v>0</v>
      </c>
      <c r="AC52" s="7">
        <f t="shared" si="236"/>
        <v>0</v>
      </c>
      <c r="AD52" s="7">
        <f t="shared" si="236"/>
        <v>129.9</v>
      </c>
      <c r="AE52" s="8">
        <f t="shared" si="236"/>
        <v>0</v>
      </c>
      <c r="AF52" s="1"/>
    </row>
    <row r="53" spans="1:32" ht="18.75" x14ac:dyDescent="0.3">
      <c r="A53" s="2" t="s">
        <v>5</v>
      </c>
      <c r="B53" s="7">
        <f>H53+J53+L53+N53+P53+R53+T53+V53+X53+Z53+AB53+AD53</f>
        <v>0</v>
      </c>
      <c r="C53" s="8">
        <f>H53+J53+L53</f>
        <v>0</v>
      </c>
      <c r="D53" s="8">
        <f>I53+K53</f>
        <v>0</v>
      </c>
      <c r="E53" s="8">
        <f>I53+K53+M53+O53+Q53+S53+U53+W53+Y53+AA53+AC53+AE53+AG53</f>
        <v>0</v>
      </c>
      <c r="F53" s="8"/>
      <c r="G53" s="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"/>
      <c r="AF53" s="1"/>
    </row>
    <row r="54" spans="1:32" ht="18.75" x14ac:dyDescent="0.3">
      <c r="A54" s="2" t="s">
        <v>6</v>
      </c>
      <c r="B54" s="7">
        <f>H54+J54+L54+N54+P54+R54+T54+V54+X54+Z54+AB54+AD54</f>
        <v>353.9</v>
      </c>
      <c r="C54" s="8">
        <f>H54+J54+L54+N54+P54+R54</f>
        <v>224</v>
      </c>
      <c r="D54" s="8">
        <f>I54+K54+M54+O54+Q54+S54</f>
        <v>110.53</v>
      </c>
      <c r="E54" s="8">
        <f>I54+K54+M54+O54+Q54+S54+U54+W54+Y54+AA54+AC54+AE54+AG54</f>
        <v>110.53</v>
      </c>
      <c r="F54" s="8">
        <f>E54/B54*100</f>
        <v>31.231986436846569</v>
      </c>
      <c r="G54" s="8">
        <f>E54/C54*100</f>
        <v>49.34375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110.53</v>
      </c>
      <c r="O54" s="8">
        <v>0</v>
      </c>
      <c r="P54" s="8">
        <v>113.47</v>
      </c>
      <c r="Q54" s="8">
        <v>110.53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129.9</v>
      </c>
      <c r="AE54" s="8"/>
      <c r="AF54" s="1"/>
    </row>
    <row r="55" spans="1:32" ht="18.75" x14ac:dyDescent="0.3">
      <c r="A55" s="2" t="s">
        <v>7</v>
      </c>
      <c r="B55" s="7">
        <f>H55+J55+L55+N55+P55+R55+T55+V55+X55+Z55+AB55+AD55</f>
        <v>0</v>
      </c>
      <c r="C55" s="8">
        <f t="shared" ref="C55:C56" si="237">H55+J55+L55</f>
        <v>0</v>
      </c>
      <c r="D55" s="8">
        <f t="shared" ref="D55:D56" si="238">I55+K55</f>
        <v>0</v>
      </c>
      <c r="E55" s="8">
        <f t="shared" ref="E55:E56" si="239">I55+K55+M55+O55+Q55+S55+U55+W55+Y55+AA55+AC55+AE55+AG55</f>
        <v>0</v>
      </c>
      <c r="F55" s="8"/>
      <c r="G55" s="56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4"/>
      <c r="AF55" s="1"/>
    </row>
    <row r="56" spans="1:32" ht="18.75" x14ac:dyDescent="0.3">
      <c r="A56" s="2" t="s">
        <v>8</v>
      </c>
      <c r="B56" s="7">
        <f t="shared" ref="B56" si="240">H56+J56+L56+N56+P56+R56+T56+V56+X56+Z56+AB56+AD56</f>
        <v>0</v>
      </c>
      <c r="C56" s="8">
        <f t="shared" si="237"/>
        <v>0</v>
      </c>
      <c r="D56" s="8">
        <f t="shared" si="238"/>
        <v>0</v>
      </c>
      <c r="E56" s="8">
        <f t="shared" si="239"/>
        <v>0</v>
      </c>
      <c r="F56" s="8"/>
      <c r="G56" s="5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4"/>
      <c r="AF56" s="1"/>
    </row>
    <row r="57" spans="1:32" ht="157.5" x14ac:dyDescent="0.25">
      <c r="A57" s="24" t="s">
        <v>11</v>
      </c>
      <c r="B57" s="21">
        <f>B58+B64+B70+B76</f>
        <v>231.3</v>
      </c>
      <c r="C57" s="21">
        <f t="shared" ref="C57:AE57" si="241">C58+C64+C70+C76</f>
        <v>0</v>
      </c>
      <c r="D57" s="21">
        <f t="shared" si="241"/>
        <v>0</v>
      </c>
      <c r="E57" s="21">
        <f t="shared" si="241"/>
        <v>0</v>
      </c>
      <c r="F57" s="22">
        <f>E57/B57*100</f>
        <v>0</v>
      </c>
      <c r="G57" s="22"/>
      <c r="H57" s="21">
        <f>H58+H64+H70+H76</f>
        <v>0</v>
      </c>
      <c r="I57" s="21">
        <f t="shared" si="241"/>
        <v>0</v>
      </c>
      <c r="J57" s="21">
        <f t="shared" si="241"/>
        <v>0</v>
      </c>
      <c r="K57" s="21">
        <f t="shared" si="241"/>
        <v>0</v>
      </c>
      <c r="L57" s="21">
        <f t="shared" si="241"/>
        <v>0</v>
      </c>
      <c r="M57" s="21">
        <f t="shared" si="241"/>
        <v>0</v>
      </c>
      <c r="N57" s="21">
        <f t="shared" si="241"/>
        <v>0</v>
      </c>
      <c r="O57" s="21">
        <f>O58+O64+O70+O76</f>
        <v>0</v>
      </c>
      <c r="P57" s="21">
        <f t="shared" si="241"/>
        <v>0</v>
      </c>
      <c r="Q57" s="21">
        <f t="shared" si="241"/>
        <v>0</v>
      </c>
      <c r="R57" s="21">
        <f t="shared" si="241"/>
        <v>0</v>
      </c>
      <c r="S57" s="21">
        <f t="shared" si="241"/>
        <v>0</v>
      </c>
      <c r="T57" s="21">
        <f t="shared" si="241"/>
        <v>0</v>
      </c>
      <c r="U57" s="21">
        <f t="shared" si="241"/>
        <v>0</v>
      </c>
      <c r="V57" s="21">
        <f t="shared" si="241"/>
        <v>231.3</v>
      </c>
      <c r="W57" s="21">
        <f t="shared" si="241"/>
        <v>0</v>
      </c>
      <c r="X57" s="21">
        <f t="shared" si="241"/>
        <v>0</v>
      </c>
      <c r="Y57" s="21">
        <f t="shared" si="241"/>
        <v>0</v>
      </c>
      <c r="Z57" s="21">
        <f t="shared" si="241"/>
        <v>0</v>
      </c>
      <c r="AA57" s="21">
        <f t="shared" si="241"/>
        <v>0</v>
      </c>
      <c r="AB57" s="21">
        <f t="shared" si="241"/>
        <v>0</v>
      </c>
      <c r="AC57" s="21">
        <f t="shared" si="241"/>
        <v>0</v>
      </c>
      <c r="AD57" s="21">
        <f t="shared" si="241"/>
        <v>0</v>
      </c>
      <c r="AE57" s="21">
        <f t="shared" si="241"/>
        <v>0</v>
      </c>
      <c r="AF57" s="68" t="s">
        <v>68</v>
      </c>
    </row>
    <row r="58" spans="1:32" ht="37.5" x14ac:dyDescent="0.3">
      <c r="A58" s="10" t="s">
        <v>57</v>
      </c>
      <c r="B58" s="36">
        <f>B59</f>
        <v>27</v>
      </c>
      <c r="C58" s="36">
        <f>C59</f>
        <v>0</v>
      </c>
      <c r="D58" s="36">
        <f>D59</f>
        <v>0</v>
      </c>
      <c r="E58" s="36">
        <f>E59</f>
        <v>0</v>
      </c>
      <c r="F58" s="39">
        <f>E58/B58*100</f>
        <v>0</v>
      </c>
      <c r="G58" s="55"/>
      <c r="H58" s="36">
        <f>H59</f>
        <v>0</v>
      </c>
      <c r="I58" s="36">
        <f t="shared" ref="I58" si="242">I59</f>
        <v>0</v>
      </c>
      <c r="J58" s="36">
        <f t="shared" ref="J58" si="243">J59</f>
        <v>0</v>
      </c>
      <c r="K58" s="36">
        <f t="shared" ref="K58" si="244">K59</f>
        <v>0</v>
      </c>
      <c r="L58" s="36">
        <f t="shared" ref="L58" si="245">L59</f>
        <v>0</v>
      </c>
      <c r="M58" s="36">
        <f t="shared" ref="M58" si="246">M59</f>
        <v>0</v>
      </c>
      <c r="N58" s="36">
        <f t="shared" ref="N58" si="247">N59</f>
        <v>0</v>
      </c>
      <c r="O58" s="36">
        <f t="shared" ref="O58" si="248">O59</f>
        <v>0</v>
      </c>
      <c r="P58" s="36">
        <f t="shared" ref="P58" si="249">P59</f>
        <v>0</v>
      </c>
      <c r="Q58" s="36">
        <f t="shared" ref="Q58" si="250">Q59</f>
        <v>0</v>
      </c>
      <c r="R58" s="36">
        <f t="shared" ref="R58" si="251">R59</f>
        <v>0</v>
      </c>
      <c r="S58" s="36">
        <f t="shared" ref="S58" si="252">S59</f>
        <v>0</v>
      </c>
      <c r="T58" s="36">
        <f t="shared" ref="T58" si="253">T59</f>
        <v>0</v>
      </c>
      <c r="U58" s="36">
        <f t="shared" ref="U58" si="254">U59</f>
        <v>0</v>
      </c>
      <c r="V58" s="36">
        <f t="shared" ref="V58" si="255">V59</f>
        <v>27</v>
      </c>
      <c r="W58" s="36">
        <f t="shared" ref="W58" si="256">W59</f>
        <v>0</v>
      </c>
      <c r="X58" s="36">
        <f t="shared" ref="X58" si="257">X59</f>
        <v>0</v>
      </c>
      <c r="Y58" s="36">
        <f t="shared" ref="Y58" si="258">Y59</f>
        <v>0</v>
      </c>
      <c r="Z58" s="36">
        <f t="shared" ref="Z58" si="259">Z59</f>
        <v>0</v>
      </c>
      <c r="AA58" s="36">
        <f t="shared" ref="AA58" si="260">AA59</f>
        <v>0</v>
      </c>
      <c r="AB58" s="36">
        <f t="shared" ref="AB58" si="261">AB59</f>
        <v>0</v>
      </c>
      <c r="AC58" s="36">
        <f t="shared" ref="AC58" si="262">AC59</f>
        <v>0</v>
      </c>
      <c r="AD58" s="36">
        <f t="shared" ref="AD58" si="263">AD59</f>
        <v>0</v>
      </c>
      <c r="AE58" s="36">
        <f t="shared" ref="AE58" si="264">AE59</f>
        <v>0</v>
      </c>
      <c r="AF58" s="37"/>
    </row>
    <row r="59" spans="1:32" ht="18.75" x14ac:dyDescent="0.3">
      <c r="A59" s="6" t="s">
        <v>4</v>
      </c>
      <c r="B59" s="7">
        <f>B61+B60+B62+B63</f>
        <v>27</v>
      </c>
      <c r="C59" s="7">
        <f>C61+C60+C62+C63</f>
        <v>0</v>
      </c>
      <c r="D59" s="7">
        <f>D61+D60+D62+D63</f>
        <v>0</v>
      </c>
      <c r="E59" s="7">
        <f>E61+E60+E62+E63</f>
        <v>0</v>
      </c>
      <c r="F59" s="8"/>
      <c r="G59" s="56"/>
      <c r="H59" s="7">
        <f>H61+H60+H62+H63</f>
        <v>0</v>
      </c>
      <c r="I59" s="7">
        <f>I61+I60+I62+I63</f>
        <v>0</v>
      </c>
      <c r="J59" s="7">
        <f t="shared" ref="J59:AE59" si="265">J61+J60+J62+J63</f>
        <v>0</v>
      </c>
      <c r="K59" s="7">
        <f t="shared" si="265"/>
        <v>0</v>
      </c>
      <c r="L59" s="7">
        <f t="shared" si="265"/>
        <v>0</v>
      </c>
      <c r="M59" s="7">
        <f t="shared" si="265"/>
        <v>0</v>
      </c>
      <c r="N59" s="7">
        <f t="shared" si="265"/>
        <v>0</v>
      </c>
      <c r="O59" s="7">
        <f t="shared" si="265"/>
        <v>0</v>
      </c>
      <c r="P59" s="7">
        <f t="shared" si="265"/>
        <v>0</v>
      </c>
      <c r="Q59" s="7">
        <f t="shared" si="265"/>
        <v>0</v>
      </c>
      <c r="R59" s="7">
        <f t="shared" si="265"/>
        <v>0</v>
      </c>
      <c r="S59" s="7">
        <f t="shared" si="265"/>
        <v>0</v>
      </c>
      <c r="T59" s="7">
        <f t="shared" si="265"/>
        <v>0</v>
      </c>
      <c r="U59" s="7">
        <f t="shared" si="265"/>
        <v>0</v>
      </c>
      <c r="V59" s="7">
        <f t="shared" si="265"/>
        <v>27</v>
      </c>
      <c r="W59" s="7">
        <f t="shared" si="265"/>
        <v>0</v>
      </c>
      <c r="X59" s="7">
        <f t="shared" si="265"/>
        <v>0</v>
      </c>
      <c r="Y59" s="7">
        <f t="shared" si="265"/>
        <v>0</v>
      </c>
      <c r="Z59" s="7">
        <f t="shared" si="265"/>
        <v>0</v>
      </c>
      <c r="AA59" s="7">
        <f t="shared" si="265"/>
        <v>0</v>
      </c>
      <c r="AB59" s="7">
        <f t="shared" si="265"/>
        <v>0</v>
      </c>
      <c r="AC59" s="7">
        <f t="shared" si="265"/>
        <v>0</v>
      </c>
      <c r="AD59" s="7">
        <f t="shared" si="265"/>
        <v>0</v>
      </c>
      <c r="AE59" s="8">
        <f t="shared" si="265"/>
        <v>0</v>
      </c>
      <c r="AF59" s="1"/>
    </row>
    <row r="60" spans="1:32" ht="18.75" x14ac:dyDescent="0.3">
      <c r="A60" s="2" t="s">
        <v>5</v>
      </c>
      <c r="B60" s="7">
        <f>H60+J60+L60+N60+P60+R60+T60+V60+X60+Z60+AB60+AD60</f>
        <v>27</v>
      </c>
      <c r="C60" s="8">
        <f>H60+J60+L60</f>
        <v>0</v>
      </c>
      <c r="D60" s="8">
        <f>I60+K60</f>
        <v>0</v>
      </c>
      <c r="E60" s="8">
        <f>I60+K60+M60+O60+Q60+S60+U60+W60+Y60+AA60+AC60+AE60+AG60</f>
        <v>0</v>
      </c>
      <c r="F60" s="8"/>
      <c r="G60" s="5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8">
        <v>27</v>
      </c>
      <c r="W60" s="3"/>
      <c r="X60" s="3"/>
      <c r="Y60" s="3"/>
      <c r="Z60" s="3"/>
      <c r="AA60" s="3"/>
      <c r="AB60" s="3"/>
      <c r="AC60" s="3"/>
      <c r="AD60" s="3"/>
      <c r="AE60" s="4"/>
      <c r="AF60" s="1"/>
    </row>
    <row r="61" spans="1:32" ht="18.75" x14ac:dyDescent="0.3">
      <c r="A61" s="2" t="s">
        <v>6</v>
      </c>
      <c r="B61" s="7">
        <f>H61+J61+L61+N61+P61+R61+T61+V61+X61+Z61+AB61+AD61</f>
        <v>0</v>
      </c>
      <c r="C61" s="8">
        <f>H61+J61+L61</f>
        <v>0</v>
      </c>
      <c r="D61" s="8">
        <f>I61+K61</f>
        <v>0</v>
      </c>
      <c r="E61" s="8">
        <f>I61+K61+M61+O61+Q61+S61+U61+W61+Y61+AA61+AC61+AE61+AG61</f>
        <v>0</v>
      </c>
      <c r="F61" s="8"/>
      <c r="G61" s="56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1"/>
    </row>
    <row r="62" spans="1:32" ht="18.75" x14ac:dyDescent="0.3">
      <c r="A62" s="2" t="s">
        <v>7</v>
      </c>
      <c r="B62" s="7">
        <f>H62+J62+L62+N62+P62+R62+T62+V62+X62+Z62+AB62+AD62</f>
        <v>0</v>
      </c>
      <c r="C62" s="8">
        <f t="shared" ref="C62:C63" si="266">H62+J62+L62</f>
        <v>0</v>
      </c>
      <c r="D62" s="8">
        <f t="shared" ref="D62:D63" si="267">I62+K62</f>
        <v>0</v>
      </c>
      <c r="E62" s="8">
        <f t="shared" ref="E62:E63" si="268">I62+K62+M62+O62+Q62+S62+U62+W62+Y62+AA62+AC62+AE62+AG62</f>
        <v>0</v>
      </c>
      <c r="F62" s="8"/>
      <c r="G62" s="56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4"/>
      <c r="AF62" s="1"/>
    </row>
    <row r="63" spans="1:32" ht="18.75" x14ac:dyDescent="0.3">
      <c r="A63" s="2" t="s">
        <v>8</v>
      </c>
      <c r="B63" s="7">
        <f t="shared" ref="B63" si="269">H63+J63+L63+N63+P63+R63+T63+V63+X63+Z63+AB63+AD63</f>
        <v>0</v>
      </c>
      <c r="C63" s="8">
        <f t="shared" si="266"/>
        <v>0</v>
      </c>
      <c r="D63" s="8">
        <f t="shared" si="267"/>
        <v>0</v>
      </c>
      <c r="E63" s="8">
        <f t="shared" si="268"/>
        <v>0</v>
      </c>
      <c r="F63" s="8"/>
      <c r="G63" s="5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4"/>
      <c r="AF63" s="1"/>
    </row>
    <row r="64" spans="1:32" ht="75" x14ac:dyDescent="0.25">
      <c r="A64" s="5" t="s">
        <v>58</v>
      </c>
      <c r="B64" s="36">
        <f>B65</f>
        <v>11</v>
      </c>
      <c r="C64" s="36">
        <f>C65</f>
        <v>0</v>
      </c>
      <c r="D64" s="36">
        <f>D65</f>
        <v>0</v>
      </c>
      <c r="E64" s="36">
        <f>E65</f>
        <v>0</v>
      </c>
      <c r="F64" s="39">
        <f>E64/B64*100</f>
        <v>0</v>
      </c>
      <c r="G64" s="55"/>
      <c r="H64" s="36">
        <f>H65</f>
        <v>0</v>
      </c>
      <c r="I64" s="36">
        <f t="shared" ref="I64" si="270">I65</f>
        <v>0</v>
      </c>
      <c r="J64" s="36">
        <f t="shared" ref="J64" si="271">J65</f>
        <v>0</v>
      </c>
      <c r="K64" s="36">
        <f t="shared" ref="K64" si="272">K65</f>
        <v>0</v>
      </c>
      <c r="L64" s="36">
        <f t="shared" ref="L64" si="273">L65</f>
        <v>0</v>
      </c>
      <c r="M64" s="36">
        <f t="shared" ref="M64" si="274">M65</f>
        <v>0</v>
      </c>
      <c r="N64" s="36">
        <f t="shared" ref="N64" si="275">N65</f>
        <v>0</v>
      </c>
      <c r="O64" s="36">
        <f t="shared" ref="O64" si="276">O65</f>
        <v>0</v>
      </c>
      <c r="P64" s="36">
        <f t="shared" ref="P64" si="277">P65</f>
        <v>0</v>
      </c>
      <c r="Q64" s="36">
        <f t="shared" ref="Q64" si="278">Q65</f>
        <v>0</v>
      </c>
      <c r="R64" s="36">
        <f t="shared" ref="R64" si="279">R65</f>
        <v>0</v>
      </c>
      <c r="S64" s="36">
        <f t="shared" ref="S64" si="280">S65</f>
        <v>0</v>
      </c>
      <c r="T64" s="36">
        <f t="shared" ref="T64" si="281">T65</f>
        <v>0</v>
      </c>
      <c r="U64" s="36">
        <f t="shared" ref="U64" si="282">U65</f>
        <v>0</v>
      </c>
      <c r="V64" s="36">
        <f t="shared" ref="V64" si="283">V65</f>
        <v>11</v>
      </c>
      <c r="W64" s="36">
        <f t="shared" ref="W64" si="284">W65</f>
        <v>0</v>
      </c>
      <c r="X64" s="36">
        <f t="shared" ref="X64" si="285">X65</f>
        <v>0</v>
      </c>
      <c r="Y64" s="36">
        <f t="shared" ref="Y64" si="286">Y65</f>
        <v>0</v>
      </c>
      <c r="Z64" s="36">
        <f t="shared" ref="Z64" si="287">Z65</f>
        <v>0</v>
      </c>
      <c r="AA64" s="36">
        <f t="shared" ref="AA64" si="288">AA65</f>
        <v>0</v>
      </c>
      <c r="AB64" s="36">
        <f t="shared" ref="AB64" si="289">AB65</f>
        <v>0</v>
      </c>
      <c r="AC64" s="36">
        <f t="shared" ref="AC64" si="290">AC65</f>
        <v>0</v>
      </c>
      <c r="AD64" s="36">
        <f t="shared" ref="AD64" si="291">AD65</f>
        <v>0</v>
      </c>
      <c r="AE64" s="36">
        <f t="shared" ref="AE64" si="292">AE65</f>
        <v>0</v>
      </c>
      <c r="AF64" s="37"/>
    </row>
    <row r="65" spans="1:32" ht="18.75" x14ac:dyDescent="0.3">
      <c r="A65" s="6" t="s">
        <v>4</v>
      </c>
      <c r="B65" s="7">
        <f>B67+B66+B68+B69</f>
        <v>11</v>
      </c>
      <c r="C65" s="7">
        <f>C67+C66+C68+C69</f>
        <v>0</v>
      </c>
      <c r="D65" s="7">
        <f>D67+D66+D68+D69</f>
        <v>0</v>
      </c>
      <c r="E65" s="7">
        <f>E67+E66+E68+E69</f>
        <v>0</v>
      </c>
      <c r="F65" s="8">
        <f t="shared" ref="F65:F66" si="293">E65/B65*100</f>
        <v>0</v>
      </c>
      <c r="G65" s="56"/>
      <c r="H65" s="7">
        <f>H67+H66+H68+H69</f>
        <v>0</v>
      </c>
      <c r="I65" s="7">
        <f>I67+I66+I68+I69</f>
        <v>0</v>
      </c>
      <c r="J65" s="7">
        <f t="shared" ref="J65:AE65" si="294">J67+J66+J68+J69</f>
        <v>0</v>
      </c>
      <c r="K65" s="7">
        <f t="shared" si="294"/>
        <v>0</v>
      </c>
      <c r="L65" s="7">
        <f t="shared" si="294"/>
        <v>0</v>
      </c>
      <c r="M65" s="7">
        <f t="shared" si="294"/>
        <v>0</v>
      </c>
      <c r="N65" s="7">
        <f t="shared" si="294"/>
        <v>0</v>
      </c>
      <c r="O65" s="7">
        <f t="shared" si="294"/>
        <v>0</v>
      </c>
      <c r="P65" s="7">
        <f t="shared" si="294"/>
        <v>0</v>
      </c>
      <c r="Q65" s="7">
        <f t="shared" si="294"/>
        <v>0</v>
      </c>
      <c r="R65" s="7">
        <f t="shared" si="294"/>
        <v>0</v>
      </c>
      <c r="S65" s="7">
        <f t="shared" si="294"/>
        <v>0</v>
      </c>
      <c r="T65" s="7">
        <f t="shared" si="294"/>
        <v>0</v>
      </c>
      <c r="U65" s="7">
        <f t="shared" si="294"/>
        <v>0</v>
      </c>
      <c r="V65" s="7">
        <f t="shared" si="294"/>
        <v>11</v>
      </c>
      <c r="W65" s="7">
        <f t="shared" si="294"/>
        <v>0</v>
      </c>
      <c r="X65" s="7">
        <f t="shared" si="294"/>
        <v>0</v>
      </c>
      <c r="Y65" s="7">
        <f t="shared" si="294"/>
        <v>0</v>
      </c>
      <c r="Z65" s="7">
        <f t="shared" si="294"/>
        <v>0</v>
      </c>
      <c r="AA65" s="7">
        <f t="shared" si="294"/>
        <v>0</v>
      </c>
      <c r="AB65" s="7">
        <f t="shared" si="294"/>
        <v>0</v>
      </c>
      <c r="AC65" s="7">
        <f t="shared" si="294"/>
        <v>0</v>
      </c>
      <c r="AD65" s="7">
        <f t="shared" si="294"/>
        <v>0</v>
      </c>
      <c r="AE65" s="8">
        <f t="shared" si="294"/>
        <v>0</v>
      </c>
      <c r="AF65" s="1"/>
    </row>
    <row r="66" spans="1:32" ht="18.75" x14ac:dyDescent="0.3">
      <c r="A66" s="2" t="s">
        <v>5</v>
      </c>
      <c r="B66" s="7">
        <f>H66+J66+L66+N66+P66+R66+T66+V66+X66+Z66+AB66+AD66</f>
        <v>11</v>
      </c>
      <c r="C66" s="8">
        <f>H66+J66+L66</f>
        <v>0</v>
      </c>
      <c r="D66" s="8">
        <f>I66+K66</f>
        <v>0</v>
      </c>
      <c r="E66" s="8">
        <f>I66+K66+M66+O66+Q66+S66+U66+W66+Y66+AA66+AC66+AE66+AG66</f>
        <v>0</v>
      </c>
      <c r="F66" s="8">
        <f t="shared" si="293"/>
        <v>0</v>
      </c>
      <c r="G66" s="5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8">
        <v>11</v>
      </c>
      <c r="W66" s="3"/>
      <c r="X66" s="3"/>
      <c r="Y66" s="3"/>
      <c r="Z66" s="3"/>
      <c r="AA66" s="3"/>
      <c r="AB66" s="3"/>
      <c r="AC66" s="3"/>
      <c r="AD66" s="3"/>
      <c r="AE66" s="4"/>
      <c r="AF66" s="1"/>
    </row>
    <row r="67" spans="1:32" ht="18.75" x14ac:dyDescent="0.3">
      <c r="A67" s="2" t="s">
        <v>6</v>
      </c>
      <c r="B67" s="7">
        <f>H67+J67+L67+N67+P67+R67+T67+V67+X67+Z67+AB67+AD67</f>
        <v>0</v>
      </c>
      <c r="C67" s="8">
        <f>H67+J67+L67</f>
        <v>0</v>
      </c>
      <c r="D67" s="8">
        <f>I67+K67</f>
        <v>0</v>
      </c>
      <c r="E67" s="8">
        <f>I67+K67+M67+O67+Q67+S67+U67+W67+Y67+AA67+AC67+AE67+AG67</f>
        <v>0</v>
      </c>
      <c r="F67" s="8"/>
      <c r="G67" s="56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1"/>
    </row>
    <row r="68" spans="1:32" ht="18.75" x14ac:dyDescent="0.3">
      <c r="A68" s="2" t="s">
        <v>7</v>
      </c>
      <c r="B68" s="7">
        <f>H68+J68+L68+N68+P68+R68+T68+V68+X68+Z68+AB68+AD68</f>
        <v>0</v>
      </c>
      <c r="C68" s="8">
        <f t="shared" ref="C68:C69" si="295">H68+J68+L68</f>
        <v>0</v>
      </c>
      <c r="D68" s="8">
        <f t="shared" ref="D68:D69" si="296">I68+K68</f>
        <v>0</v>
      </c>
      <c r="E68" s="8">
        <f t="shared" ref="E68:E69" si="297">I68+K68+M68+O68+Q68+S68+U68+W68+Y68+AA68+AC68+AE68+AG68</f>
        <v>0</v>
      </c>
      <c r="F68" s="8"/>
      <c r="G68" s="56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4"/>
      <c r="AF68" s="1"/>
    </row>
    <row r="69" spans="1:32" ht="18.75" x14ac:dyDescent="0.3">
      <c r="A69" s="2" t="s">
        <v>8</v>
      </c>
      <c r="B69" s="7">
        <f t="shared" ref="B69" si="298">H69+J69+L69+N69+P69+R69+T69+V69+X69+Z69+AB69+AD69</f>
        <v>0</v>
      </c>
      <c r="C69" s="8">
        <f t="shared" si="295"/>
        <v>0</v>
      </c>
      <c r="D69" s="8">
        <f t="shared" si="296"/>
        <v>0</v>
      </c>
      <c r="E69" s="8">
        <f t="shared" si="297"/>
        <v>0</v>
      </c>
      <c r="F69" s="8"/>
      <c r="G69" s="56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4"/>
      <c r="AF69" s="1"/>
    </row>
    <row r="70" spans="1:32" ht="56.25" x14ac:dyDescent="0.25">
      <c r="A70" s="5" t="s">
        <v>59</v>
      </c>
      <c r="B70" s="36">
        <f>B71</f>
        <v>61.4</v>
      </c>
      <c r="C70" s="36">
        <f>C71</f>
        <v>0</v>
      </c>
      <c r="D70" s="36">
        <f>D71</f>
        <v>0</v>
      </c>
      <c r="E70" s="36">
        <f>E71</f>
        <v>0</v>
      </c>
      <c r="F70" s="39">
        <f>E70/B70*100</f>
        <v>0</v>
      </c>
      <c r="G70" s="55"/>
      <c r="H70" s="36">
        <f>H71</f>
        <v>0</v>
      </c>
      <c r="I70" s="36">
        <f t="shared" ref="I70" si="299">I71</f>
        <v>0</v>
      </c>
      <c r="J70" s="36">
        <f t="shared" ref="J70" si="300">J71</f>
        <v>0</v>
      </c>
      <c r="K70" s="36">
        <f t="shared" ref="K70" si="301">K71</f>
        <v>0</v>
      </c>
      <c r="L70" s="36">
        <f t="shared" ref="L70" si="302">L71</f>
        <v>0</v>
      </c>
      <c r="M70" s="36">
        <f t="shared" ref="M70" si="303">M71</f>
        <v>0</v>
      </c>
      <c r="N70" s="36">
        <f t="shared" ref="N70" si="304">N71</f>
        <v>0</v>
      </c>
      <c r="O70" s="36">
        <f t="shared" ref="O70" si="305">O71</f>
        <v>0</v>
      </c>
      <c r="P70" s="36">
        <f t="shared" ref="P70" si="306">P71</f>
        <v>0</v>
      </c>
      <c r="Q70" s="36">
        <f t="shared" ref="Q70" si="307">Q71</f>
        <v>0</v>
      </c>
      <c r="R70" s="36">
        <f t="shared" ref="R70" si="308">R71</f>
        <v>0</v>
      </c>
      <c r="S70" s="36">
        <f t="shared" ref="S70" si="309">S71</f>
        <v>0</v>
      </c>
      <c r="T70" s="36">
        <f t="shared" ref="T70" si="310">T71</f>
        <v>0</v>
      </c>
      <c r="U70" s="36">
        <f t="shared" ref="U70" si="311">U71</f>
        <v>0</v>
      </c>
      <c r="V70" s="36">
        <f t="shared" ref="V70" si="312">V71</f>
        <v>61.4</v>
      </c>
      <c r="W70" s="36">
        <f t="shared" ref="W70" si="313">W71</f>
        <v>0</v>
      </c>
      <c r="X70" s="36">
        <f t="shared" ref="X70" si="314">X71</f>
        <v>0</v>
      </c>
      <c r="Y70" s="36">
        <f t="shared" ref="Y70" si="315">Y71</f>
        <v>0</v>
      </c>
      <c r="Z70" s="36">
        <f t="shared" ref="Z70" si="316">Z71</f>
        <v>0</v>
      </c>
      <c r="AA70" s="36">
        <f t="shared" ref="AA70" si="317">AA71</f>
        <v>0</v>
      </c>
      <c r="AB70" s="36">
        <f t="shared" ref="AB70" si="318">AB71</f>
        <v>0</v>
      </c>
      <c r="AC70" s="36">
        <f t="shared" ref="AC70" si="319">AC71</f>
        <v>0</v>
      </c>
      <c r="AD70" s="36">
        <f t="shared" ref="AD70" si="320">AD71</f>
        <v>0</v>
      </c>
      <c r="AE70" s="36">
        <f t="shared" ref="AE70" si="321">AE71</f>
        <v>0</v>
      </c>
      <c r="AF70" s="12"/>
    </row>
    <row r="71" spans="1:32" ht="18.75" x14ac:dyDescent="0.3">
      <c r="A71" s="6" t="s">
        <v>4</v>
      </c>
      <c r="B71" s="7">
        <f>B73+B72+B74+B75</f>
        <v>61.4</v>
      </c>
      <c r="C71" s="7">
        <f>C73+C72+C74+C75</f>
        <v>0</v>
      </c>
      <c r="D71" s="7">
        <f>D73+D72+D74+D75</f>
        <v>0</v>
      </c>
      <c r="E71" s="7">
        <f>E73+E72+E74+E75</f>
        <v>0</v>
      </c>
      <c r="F71" s="8">
        <f t="shared" ref="F71:F72" si="322">E71/B71*100</f>
        <v>0</v>
      </c>
      <c r="G71" s="56"/>
      <c r="H71" s="7">
        <f>H73+H72+H74+H75</f>
        <v>0</v>
      </c>
      <c r="I71" s="7">
        <f>I73+I72+I74+I75</f>
        <v>0</v>
      </c>
      <c r="J71" s="7">
        <f t="shared" ref="J71:AE71" si="323">J73+J72+J74+J75</f>
        <v>0</v>
      </c>
      <c r="K71" s="7">
        <f t="shared" si="323"/>
        <v>0</v>
      </c>
      <c r="L71" s="7">
        <f t="shared" si="323"/>
        <v>0</v>
      </c>
      <c r="M71" s="7">
        <f t="shared" si="323"/>
        <v>0</v>
      </c>
      <c r="N71" s="7">
        <f t="shared" si="323"/>
        <v>0</v>
      </c>
      <c r="O71" s="7">
        <f t="shared" si="323"/>
        <v>0</v>
      </c>
      <c r="P71" s="7">
        <f t="shared" si="323"/>
        <v>0</v>
      </c>
      <c r="Q71" s="7">
        <f t="shared" si="323"/>
        <v>0</v>
      </c>
      <c r="R71" s="7">
        <f t="shared" si="323"/>
        <v>0</v>
      </c>
      <c r="S71" s="7">
        <f t="shared" si="323"/>
        <v>0</v>
      </c>
      <c r="T71" s="7">
        <f t="shared" si="323"/>
        <v>0</v>
      </c>
      <c r="U71" s="7">
        <f t="shared" si="323"/>
        <v>0</v>
      </c>
      <c r="V71" s="7">
        <f t="shared" si="323"/>
        <v>61.4</v>
      </c>
      <c r="W71" s="7">
        <f t="shared" si="323"/>
        <v>0</v>
      </c>
      <c r="X71" s="7">
        <f t="shared" si="323"/>
        <v>0</v>
      </c>
      <c r="Y71" s="7">
        <f t="shared" si="323"/>
        <v>0</v>
      </c>
      <c r="Z71" s="7">
        <f t="shared" si="323"/>
        <v>0</v>
      </c>
      <c r="AA71" s="7">
        <f t="shared" si="323"/>
        <v>0</v>
      </c>
      <c r="AB71" s="7">
        <f t="shared" si="323"/>
        <v>0</v>
      </c>
      <c r="AC71" s="7">
        <f t="shared" si="323"/>
        <v>0</v>
      </c>
      <c r="AD71" s="7">
        <f t="shared" si="323"/>
        <v>0</v>
      </c>
      <c r="AE71" s="8">
        <f t="shared" si="323"/>
        <v>0</v>
      </c>
      <c r="AF71" s="1"/>
    </row>
    <row r="72" spans="1:32" ht="18.75" x14ac:dyDescent="0.3">
      <c r="A72" s="2" t="s">
        <v>5</v>
      </c>
      <c r="B72" s="7">
        <f>H72+J72+L72+N72+P72+R72+T72+V72+X72+Z72+AB72+AD72</f>
        <v>61.4</v>
      </c>
      <c r="C72" s="8">
        <f>H72+J72+L72</f>
        <v>0</v>
      </c>
      <c r="D72" s="8">
        <f>I72+K72</f>
        <v>0</v>
      </c>
      <c r="E72" s="8">
        <f>I72+K72+M72+O72+Q72+S72+U72+W72+Y72+AA72+AC72+AE72+AG72</f>
        <v>0</v>
      </c>
      <c r="F72" s="8">
        <f t="shared" si="322"/>
        <v>0</v>
      </c>
      <c r="G72" s="5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8">
        <v>61.4</v>
      </c>
      <c r="W72" s="3"/>
      <c r="X72" s="3"/>
      <c r="Y72" s="3"/>
      <c r="Z72" s="3"/>
      <c r="AA72" s="3"/>
      <c r="AB72" s="3"/>
      <c r="AC72" s="3"/>
      <c r="AD72" s="3"/>
      <c r="AE72" s="4"/>
      <c r="AF72" s="1"/>
    </row>
    <row r="73" spans="1:32" ht="18.75" x14ac:dyDescent="0.3">
      <c r="A73" s="2" t="s">
        <v>6</v>
      </c>
      <c r="B73" s="7">
        <f>H73+J73+L73+N73+P73+R73+T73+V73+X73+Z73+AB73+AD73</f>
        <v>0</v>
      </c>
      <c r="C73" s="8">
        <f>H73+J73+L73</f>
        <v>0</v>
      </c>
      <c r="D73" s="8">
        <f>I73+K73</f>
        <v>0</v>
      </c>
      <c r="E73" s="8">
        <f>I73+K73+M73+O73+Q73+S73+U73+W73+Y73+AA73+AC73+AE73+AG73</f>
        <v>0</v>
      </c>
      <c r="F73" s="8"/>
      <c r="G73" s="56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1"/>
    </row>
    <row r="74" spans="1:32" ht="18.75" x14ac:dyDescent="0.3">
      <c r="A74" s="2" t="s">
        <v>7</v>
      </c>
      <c r="B74" s="7">
        <f>H74+J74+L74+N74+P74+R74+T74+V74+X74+Z74+AB74+AD74</f>
        <v>0</v>
      </c>
      <c r="C74" s="8">
        <f t="shared" ref="C74:C75" si="324">H74+J74+L74</f>
        <v>0</v>
      </c>
      <c r="D74" s="8">
        <f t="shared" ref="D74:D75" si="325">I74+K74</f>
        <v>0</v>
      </c>
      <c r="E74" s="8">
        <f t="shared" ref="E74:E75" si="326">I74+K74+M74+O74+Q74+S74+U74+W74+Y74+AA74+AC74+AE74+AG74</f>
        <v>0</v>
      </c>
      <c r="F74" s="8"/>
      <c r="G74" s="56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4"/>
      <c r="AF74" s="1"/>
    </row>
    <row r="75" spans="1:32" ht="18.75" x14ac:dyDescent="0.3">
      <c r="A75" s="2" t="s">
        <v>8</v>
      </c>
      <c r="B75" s="7">
        <f t="shared" ref="B75" si="327">H75+J75+L75+N75+P75+R75+T75+V75+X75+Z75+AB75+AD75</f>
        <v>0</v>
      </c>
      <c r="C75" s="8">
        <f t="shared" si="324"/>
        <v>0</v>
      </c>
      <c r="D75" s="8">
        <f t="shared" si="325"/>
        <v>0</v>
      </c>
      <c r="E75" s="8">
        <f t="shared" si="326"/>
        <v>0</v>
      </c>
      <c r="F75" s="8"/>
      <c r="G75" s="56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4"/>
      <c r="AF75" s="1"/>
    </row>
    <row r="76" spans="1:32" ht="56.25" x14ac:dyDescent="0.25">
      <c r="A76" s="5" t="s">
        <v>60</v>
      </c>
      <c r="B76" s="36">
        <f>B77</f>
        <v>131.9</v>
      </c>
      <c r="C76" s="36">
        <f>C77</f>
        <v>0</v>
      </c>
      <c r="D76" s="36">
        <f>D77</f>
        <v>0</v>
      </c>
      <c r="E76" s="36">
        <f>E77</f>
        <v>0</v>
      </c>
      <c r="F76" s="39">
        <f>E76/B76*100</f>
        <v>0</v>
      </c>
      <c r="G76" s="55"/>
      <c r="H76" s="36">
        <f>H77</f>
        <v>0</v>
      </c>
      <c r="I76" s="36">
        <f t="shared" ref="I76" si="328">I77</f>
        <v>0</v>
      </c>
      <c r="J76" s="36">
        <f t="shared" ref="J76" si="329">J77</f>
        <v>0</v>
      </c>
      <c r="K76" s="36">
        <f t="shared" ref="K76" si="330">K77</f>
        <v>0</v>
      </c>
      <c r="L76" s="36">
        <f t="shared" ref="L76" si="331">L77</f>
        <v>0</v>
      </c>
      <c r="M76" s="36">
        <f t="shared" ref="M76" si="332">M77</f>
        <v>0</v>
      </c>
      <c r="N76" s="36">
        <f t="shared" ref="N76" si="333">N77</f>
        <v>0</v>
      </c>
      <c r="O76" s="36">
        <f t="shared" ref="O76" si="334">O77</f>
        <v>0</v>
      </c>
      <c r="P76" s="36">
        <f t="shared" ref="P76" si="335">P77</f>
        <v>0</v>
      </c>
      <c r="Q76" s="36">
        <f t="shared" ref="Q76" si="336">Q77</f>
        <v>0</v>
      </c>
      <c r="R76" s="36">
        <f t="shared" ref="R76" si="337">R77</f>
        <v>0</v>
      </c>
      <c r="S76" s="36">
        <f t="shared" ref="S76" si="338">S77</f>
        <v>0</v>
      </c>
      <c r="T76" s="36">
        <f t="shared" ref="T76" si="339">T77</f>
        <v>0</v>
      </c>
      <c r="U76" s="36">
        <f t="shared" ref="U76" si="340">U77</f>
        <v>0</v>
      </c>
      <c r="V76" s="36">
        <f t="shared" ref="V76" si="341">V77</f>
        <v>131.9</v>
      </c>
      <c r="W76" s="36">
        <f t="shared" ref="W76" si="342">W77</f>
        <v>0</v>
      </c>
      <c r="X76" s="36">
        <f t="shared" ref="X76" si="343">X77</f>
        <v>0</v>
      </c>
      <c r="Y76" s="36">
        <f t="shared" ref="Y76" si="344">Y77</f>
        <v>0</v>
      </c>
      <c r="Z76" s="36">
        <f t="shared" ref="Z76" si="345">Z77</f>
        <v>0</v>
      </c>
      <c r="AA76" s="36">
        <f t="shared" ref="AA76" si="346">AA77</f>
        <v>0</v>
      </c>
      <c r="AB76" s="36">
        <f t="shared" ref="AB76" si="347">AB77</f>
        <v>0</v>
      </c>
      <c r="AC76" s="36">
        <f t="shared" ref="AC76" si="348">AC77</f>
        <v>0</v>
      </c>
      <c r="AD76" s="36">
        <f t="shared" ref="AD76" si="349">AD77</f>
        <v>0</v>
      </c>
      <c r="AE76" s="36">
        <f t="shared" ref="AE76" si="350">AE77</f>
        <v>0</v>
      </c>
      <c r="AF76" s="11"/>
    </row>
    <row r="77" spans="1:32" ht="18.75" x14ac:dyDescent="0.3">
      <c r="A77" s="6" t="s">
        <v>4</v>
      </c>
      <c r="B77" s="7">
        <f>B79+B78+B80+B81</f>
        <v>131.9</v>
      </c>
      <c r="C77" s="7">
        <f>C79+C78+C80+C81</f>
        <v>0</v>
      </c>
      <c r="D77" s="7">
        <f>D79+D78+D80+D81</f>
        <v>0</v>
      </c>
      <c r="E77" s="7">
        <f>E79+E78+E80+E81</f>
        <v>0</v>
      </c>
      <c r="F77" s="8">
        <f t="shared" ref="F77" si="351">E77/B77*100</f>
        <v>0</v>
      </c>
      <c r="G77" s="56"/>
      <c r="H77" s="7">
        <f>H79+H78+H80+H81</f>
        <v>0</v>
      </c>
      <c r="I77" s="7">
        <f>I79+I78+I80+I81</f>
        <v>0</v>
      </c>
      <c r="J77" s="7">
        <f t="shared" ref="J77:AE77" si="352">J79+J78+J80+J81</f>
        <v>0</v>
      </c>
      <c r="K77" s="7">
        <f t="shared" si="352"/>
        <v>0</v>
      </c>
      <c r="L77" s="7">
        <f t="shared" si="352"/>
        <v>0</v>
      </c>
      <c r="M77" s="7">
        <f t="shared" si="352"/>
        <v>0</v>
      </c>
      <c r="N77" s="7">
        <f t="shared" si="352"/>
        <v>0</v>
      </c>
      <c r="O77" s="7">
        <f t="shared" si="352"/>
        <v>0</v>
      </c>
      <c r="P77" s="7">
        <f t="shared" si="352"/>
        <v>0</v>
      </c>
      <c r="Q77" s="7">
        <f t="shared" si="352"/>
        <v>0</v>
      </c>
      <c r="R77" s="7">
        <f t="shared" si="352"/>
        <v>0</v>
      </c>
      <c r="S77" s="7">
        <f t="shared" si="352"/>
        <v>0</v>
      </c>
      <c r="T77" s="7">
        <f t="shared" si="352"/>
        <v>0</v>
      </c>
      <c r="U77" s="7">
        <f t="shared" si="352"/>
        <v>0</v>
      </c>
      <c r="V77" s="7">
        <f t="shared" si="352"/>
        <v>131.9</v>
      </c>
      <c r="W77" s="7">
        <f t="shared" si="352"/>
        <v>0</v>
      </c>
      <c r="X77" s="7">
        <f t="shared" si="352"/>
        <v>0</v>
      </c>
      <c r="Y77" s="7">
        <f t="shared" si="352"/>
        <v>0</v>
      </c>
      <c r="Z77" s="7">
        <f t="shared" si="352"/>
        <v>0</v>
      </c>
      <c r="AA77" s="7">
        <f t="shared" si="352"/>
        <v>0</v>
      </c>
      <c r="AB77" s="7">
        <f t="shared" si="352"/>
        <v>0</v>
      </c>
      <c r="AC77" s="7">
        <f t="shared" si="352"/>
        <v>0</v>
      </c>
      <c r="AD77" s="7">
        <f t="shared" si="352"/>
        <v>0</v>
      </c>
      <c r="AE77" s="8">
        <f t="shared" si="352"/>
        <v>0</v>
      </c>
      <c r="AF77" s="1"/>
    </row>
    <row r="78" spans="1:32" ht="18.75" x14ac:dyDescent="0.3">
      <c r="A78" s="2" t="s">
        <v>5</v>
      </c>
      <c r="B78" s="7">
        <f>H78+J78+L78+N78+P78+R78+T78+V78+X78+Z78+AB78+AD78</f>
        <v>0</v>
      </c>
      <c r="C78" s="8">
        <f>H78+J78+L78</f>
        <v>0</v>
      </c>
      <c r="D78" s="8">
        <f>I78+K78</f>
        <v>0</v>
      </c>
      <c r="E78" s="8">
        <f>I78+K78+M78+O78+Q78+S78+U78+W78+Y78+AA78+AC78+AE78+AG78</f>
        <v>0</v>
      </c>
      <c r="F78" s="8"/>
      <c r="G78" s="5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4"/>
      <c r="AF78" s="1"/>
    </row>
    <row r="79" spans="1:32" ht="18.75" x14ac:dyDescent="0.3">
      <c r="A79" s="2" t="s">
        <v>6</v>
      </c>
      <c r="B79" s="7">
        <f>H79+J79+L79+N79+P79+R79+T79+V79+X79+Z79+AB79+AD79</f>
        <v>131.9</v>
      </c>
      <c r="C79" s="8">
        <f>H79+J79+L79</f>
        <v>0</v>
      </c>
      <c r="D79" s="8">
        <f>I79+K79</f>
        <v>0</v>
      </c>
      <c r="E79" s="8">
        <f>I79+K79+M79+O79+Q79+S79+U79+W79+Y79+AA79+AC79+AE79+AG79</f>
        <v>0</v>
      </c>
      <c r="F79" s="8">
        <f>E79/B79*100</f>
        <v>0</v>
      </c>
      <c r="G79" s="56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>
        <v>131.9</v>
      </c>
      <c r="W79" s="8"/>
      <c r="X79" s="8"/>
      <c r="Y79" s="8"/>
      <c r="Z79" s="8"/>
      <c r="AA79" s="8"/>
      <c r="AB79" s="8"/>
      <c r="AC79" s="8"/>
      <c r="AD79" s="8"/>
      <c r="AE79" s="8"/>
      <c r="AF79" s="1"/>
    </row>
    <row r="80" spans="1:32" ht="18.75" x14ac:dyDescent="0.3">
      <c r="A80" s="2" t="s">
        <v>7</v>
      </c>
      <c r="B80" s="7">
        <f>H80+J80+L80+N80+P80+R80+T80+V80+X80+Z80+AB80+AD80</f>
        <v>0</v>
      </c>
      <c r="C80" s="8">
        <f t="shared" ref="C80:C81" si="353">H80+J80+L80</f>
        <v>0</v>
      </c>
      <c r="D80" s="8">
        <f t="shared" ref="D80:D81" si="354">I80+K80</f>
        <v>0</v>
      </c>
      <c r="E80" s="8">
        <f t="shared" ref="E80:E81" si="355">I80+K80+M80+O80+Q80+S80+U80+W80+Y80+AA80+AC80+AE80+AG80</f>
        <v>0</v>
      </c>
      <c r="F80" s="8"/>
      <c r="G80" s="56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4"/>
      <c r="AF80" s="1"/>
    </row>
    <row r="81" spans="1:32" ht="18.75" x14ac:dyDescent="0.3">
      <c r="A81" s="2" t="s">
        <v>8</v>
      </c>
      <c r="B81" s="7">
        <f t="shared" ref="B81" si="356">H81+J81+L81+N81+P81+R81+T81+V81+X81+Z81+AB81+AD81</f>
        <v>0</v>
      </c>
      <c r="C81" s="8">
        <f t="shared" si="353"/>
        <v>0</v>
      </c>
      <c r="D81" s="8">
        <f t="shared" si="354"/>
        <v>0</v>
      </c>
      <c r="E81" s="8">
        <f t="shared" si="355"/>
        <v>0</v>
      </c>
      <c r="F81" s="8"/>
      <c r="G81" s="56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4"/>
      <c r="AF81" s="1"/>
    </row>
    <row r="82" spans="1:32" ht="28.5" x14ac:dyDescent="0.25">
      <c r="A82" s="40" t="s">
        <v>12</v>
      </c>
      <c r="B82" s="30">
        <f>B83+B97+B90</f>
        <v>400</v>
      </c>
      <c r="C82" s="30">
        <f t="shared" ref="C82:E82" si="357">C83+C97+C90</f>
        <v>165</v>
      </c>
      <c r="D82" s="30">
        <f>D83+D97+D90</f>
        <v>0</v>
      </c>
      <c r="E82" s="30">
        <f t="shared" si="357"/>
        <v>0</v>
      </c>
      <c r="F82" s="31">
        <f>E82/B82*100</f>
        <v>0</v>
      </c>
      <c r="G82" s="31"/>
      <c r="H82" s="30">
        <f t="shared" ref="H82" si="358">H83+H97+H90</f>
        <v>0</v>
      </c>
      <c r="I82" s="30">
        <f>I83+I97+I90</f>
        <v>0</v>
      </c>
      <c r="J82" s="30">
        <f t="shared" ref="J82" si="359">J83+J97+J90</f>
        <v>0</v>
      </c>
      <c r="K82" s="30">
        <f t="shared" ref="K82" si="360">K83+K97+K90</f>
        <v>0</v>
      </c>
      <c r="L82" s="30">
        <f t="shared" ref="L82" si="361">L83+L97+L90</f>
        <v>0</v>
      </c>
      <c r="M82" s="30">
        <f t="shared" ref="M82" si="362">M83+M97+M90</f>
        <v>0</v>
      </c>
      <c r="N82" s="30">
        <f t="shared" ref="N82" si="363">N83+N97+N90</f>
        <v>0</v>
      </c>
      <c r="O82" s="30">
        <f t="shared" ref="O82" si="364">O83+O97+O90</f>
        <v>0</v>
      </c>
      <c r="P82" s="30">
        <f t="shared" ref="P82" si="365">P83+P97+P90</f>
        <v>48</v>
      </c>
      <c r="Q82" s="30">
        <f t="shared" ref="Q82" si="366">Q83+Q97+Q90</f>
        <v>0</v>
      </c>
      <c r="R82" s="30">
        <f t="shared" ref="R82" si="367">R83+R97+R90</f>
        <v>117</v>
      </c>
      <c r="S82" s="30">
        <f t="shared" ref="S82" si="368">S83+S97+S90</f>
        <v>0</v>
      </c>
      <c r="T82" s="30">
        <f t="shared" ref="T82" si="369">T83+T97+T90</f>
        <v>0</v>
      </c>
      <c r="U82" s="30">
        <f t="shared" ref="U82" si="370">U83+U97+U90</f>
        <v>0</v>
      </c>
      <c r="V82" s="30">
        <f t="shared" ref="V82" si="371">V83+V97+V90</f>
        <v>0</v>
      </c>
      <c r="W82" s="30">
        <f t="shared" ref="W82" si="372">W83+W97+W90</f>
        <v>0</v>
      </c>
      <c r="X82" s="30">
        <f t="shared" ref="X82" si="373">X83+X97+X90</f>
        <v>0</v>
      </c>
      <c r="Y82" s="30">
        <f t="shared" ref="Y82" si="374">Y83+Y97+Y90</f>
        <v>0</v>
      </c>
      <c r="Z82" s="30">
        <f t="shared" ref="Z82" si="375">Z83+Z97+Z90</f>
        <v>0</v>
      </c>
      <c r="AA82" s="30">
        <f t="shared" ref="AA82" si="376">AA83+AA97+AA90</f>
        <v>0</v>
      </c>
      <c r="AB82" s="30">
        <f t="shared" ref="AB82" si="377">AB83+AB97+AB90</f>
        <v>135</v>
      </c>
      <c r="AC82" s="30">
        <f t="shared" ref="AC82" si="378">AC83+AC97+AC90</f>
        <v>0</v>
      </c>
      <c r="AD82" s="30">
        <f t="shared" ref="AD82" si="379">AD83+AD97+AD90</f>
        <v>100</v>
      </c>
      <c r="AE82" s="30">
        <f t="shared" ref="AE82" si="380">AE83+AE97+AE90</f>
        <v>0</v>
      </c>
      <c r="AF82" s="32"/>
    </row>
    <row r="83" spans="1:32" ht="102.75" customHeight="1" x14ac:dyDescent="0.25">
      <c r="A83" s="25" t="s">
        <v>45</v>
      </c>
      <c r="B83" s="21">
        <f>B84</f>
        <v>0</v>
      </c>
      <c r="C83" s="21">
        <f>C84</f>
        <v>0</v>
      </c>
      <c r="D83" s="21">
        <f t="shared" ref="D83:AC84" si="381">D84</f>
        <v>0</v>
      </c>
      <c r="E83" s="21">
        <f t="shared" si="381"/>
        <v>0</v>
      </c>
      <c r="F83" s="22"/>
      <c r="G83" s="22"/>
      <c r="H83" s="21">
        <f t="shared" si="381"/>
        <v>0</v>
      </c>
      <c r="I83" s="21">
        <f>I84</f>
        <v>0</v>
      </c>
      <c r="J83" s="21">
        <f t="shared" si="381"/>
        <v>0</v>
      </c>
      <c r="K83" s="21">
        <f t="shared" si="381"/>
        <v>0</v>
      </c>
      <c r="L83" s="21">
        <f>L84</f>
        <v>0</v>
      </c>
      <c r="M83" s="21">
        <f t="shared" si="381"/>
        <v>0</v>
      </c>
      <c r="N83" s="21">
        <f t="shared" si="381"/>
        <v>0</v>
      </c>
      <c r="O83" s="21">
        <f t="shared" si="381"/>
        <v>0</v>
      </c>
      <c r="P83" s="21">
        <f t="shared" si="381"/>
        <v>0</v>
      </c>
      <c r="Q83" s="21">
        <f t="shared" si="381"/>
        <v>0</v>
      </c>
      <c r="R83" s="21">
        <f t="shared" si="381"/>
        <v>0</v>
      </c>
      <c r="S83" s="21">
        <f t="shared" si="381"/>
        <v>0</v>
      </c>
      <c r="T83" s="21">
        <f t="shared" si="381"/>
        <v>0</v>
      </c>
      <c r="U83" s="21">
        <f t="shared" si="381"/>
        <v>0</v>
      </c>
      <c r="V83" s="21">
        <f t="shared" si="381"/>
        <v>0</v>
      </c>
      <c r="W83" s="21">
        <f t="shared" si="381"/>
        <v>0</v>
      </c>
      <c r="X83" s="21">
        <f t="shared" si="381"/>
        <v>0</v>
      </c>
      <c r="Y83" s="21">
        <f t="shared" si="381"/>
        <v>0</v>
      </c>
      <c r="Z83" s="21">
        <f t="shared" si="381"/>
        <v>0</v>
      </c>
      <c r="AA83" s="21">
        <f t="shared" si="381"/>
        <v>0</v>
      </c>
      <c r="AB83" s="21">
        <f t="shared" si="381"/>
        <v>0</v>
      </c>
      <c r="AC83" s="21">
        <f t="shared" si="381"/>
        <v>0</v>
      </c>
      <c r="AD83" s="21">
        <f>AD84</f>
        <v>0</v>
      </c>
      <c r="AE83" s="21">
        <f>AE84</f>
        <v>0</v>
      </c>
      <c r="AF83" s="23"/>
    </row>
    <row r="84" spans="1:32" ht="76.5" customHeight="1" x14ac:dyDescent="0.25">
      <c r="A84" s="38" t="s">
        <v>46</v>
      </c>
      <c r="B84" s="36">
        <f>B85</f>
        <v>0</v>
      </c>
      <c r="C84" s="36">
        <f>C85</f>
        <v>0</v>
      </c>
      <c r="D84" s="36">
        <f>D85</f>
        <v>0</v>
      </c>
      <c r="E84" s="36">
        <f>E85</f>
        <v>0</v>
      </c>
      <c r="F84" s="39"/>
      <c r="G84" s="55"/>
      <c r="H84" s="36">
        <f>H85</f>
        <v>0</v>
      </c>
      <c r="I84" s="36">
        <f t="shared" si="381"/>
        <v>0</v>
      </c>
      <c r="J84" s="36">
        <f t="shared" si="381"/>
        <v>0</v>
      </c>
      <c r="K84" s="36">
        <f t="shared" si="381"/>
        <v>0</v>
      </c>
      <c r="L84" s="36">
        <f t="shared" si="381"/>
        <v>0</v>
      </c>
      <c r="M84" s="36">
        <f t="shared" si="381"/>
        <v>0</v>
      </c>
      <c r="N84" s="36">
        <f t="shared" si="381"/>
        <v>0</v>
      </c>
      <c r="O84" s="36">
        <f t="shared" si="381"/>
        <v>0</v>
      </c>
      <c r="P84" s="36">
        <f t="shared" si="381"/>
        <v>0</v>
      </c>
      <c r="Q84" s="36">
        <f t="shared" si="381"/>
        <v>0</v>
      </c>
      <c r="R84" s="36">
        <f t="shared" si="381"/>
        <v>0</v>
      </c>
      <c r="S84" s="36">
        <f t="shared" si="381"/>
        <v>0</v>
      </c>
      <c r="T84" s="36">
        <f t="shared" si="381"/>
        <v>0</v>
      </c>
      <c r="U84" s="36">
        <f t="shared" si="381"/>
        <v>0</v>
      </c>
      <c r="V84" s="36">
        <f t="shared" si="381"/>
        <v>0</v>
      </c>
      <c r="W84" s="36">
        <f t="shared" si="381"/>
        <v>0</v>
      </c>
      <c r="X84" s="36">
        <f t="shared" si="381"/>
        <v>0</v>
      </c>
      <c r="Y84" s="36">
        <f t="shared" si="381"/>
        <v>0</v>
      </c>
      <c r="Z84" s="36">
        <f t="shared" si="381"/>
        <v>0</v>
      </c>
      <c r="AA84" s="36">
        <f t="shared" si="381"/>
        <v>0</v>
      </c>
      <c r="AB84" s="36">
        <f t="shared" si="381"/>
        <v>0</v>
      </c>
      <c r="AC84" s="36">
        <f t="shared" si="381"/>
        <v>0</v>
      </c>
      <c r="AD84" s="36">
        <f t="shared" ref="AD84" si="382">AD85</f>
        <v>0</v>
      </c>
      <c r="AE84" s="36">
        <f t="shared" ref="AE84" si="383">AE85</f>
        <v>0</v>
      </c>
      <c r="AF84" s="11"/>
    </row>
    <row r="85" spans="1:32" ht="18.75" x14ac:dyDescent="0.3">
      <c r="A85" s="6" t="s">
        <v>4</v>
      </c>
      <c r="B85" s="7">
        <f>B87+B86+B88+B89</f>
        <v>0</v>
      </c>
      <c r="C85" s="7">
        <f>C87+C86+C88+C89</f>
        <v>0</v>
      </c>
      <c r="D85" s="7">
        <f>D87+D86+D88+D89</f>
        <v>0</v>
      </c>
      <c r="E85" s="7">
        <f>E87+E86+E88+E89</f>
        <v>0</v>
      </c>
      <c r="F85" s="8"/>
      <c r="G85" s="56"/>
      <c r="H85" s="7">
        <f>H87+H86+H88+H89</f>
        <v>0</v>
      </c>
      <c r="I85" s="7">
        <f>I87+I86+I88+I89</f>
        <v>0</v>
      </c>
      <c r="J85" s="7">
        <f t="shared" ref="J85:AE85" si="384">J87+J86+J88+J89</f>
        <v>0</v>
      </c>
      <c r="K85" s="7">
        <f t="shared" si="384"/>
        <v>0</v>
      </c>
      <c r="L85" s="7">
        <f t="shared" si="384"/>
        <v>0</v>
      </c>
      <c r="M85" s="7">
        <f t="shared" si="384"/>
        <v>0</v>
      </c>
      <c r="N85" s="7">
        <f t="shared" si="384"/>
        <v>0</v>
      </c>
      <c r="O85" s="7">
        <f t="shared" si="384"/>
        <v>0</v>
      </c>
      <c r="P85" s="7">
        <f t="shared" si="384"/>
        <v>0</v>
      </c>
      <c r="Q85" s="7">
        <f t="shared" si="384"/>
        <v>0</v>
      </c>
      <c r="R85" s="7">
        <f t="shared" si="384"/>
        <v>0</v>
      </c>
      <c r="S85" s="7">
        <f t="shared" si="384"/>
        <v>0</v>
      </c>
      <c r="T85" s="7">
        <f t="shared" si="384"/>
        <v>0</v>
      </c>
      <c r="U85" s="7">
        <f t="shared" si="384"/>
        <v>0</v>
      </c>
      <c r="V85" s="7">
        <f t="shared" si="384"/>
        <v>0</v>
      </c>
      <c r="W85" s="7">
        <f t="shared" si="384"/>
        <v>0</v>
      </c>
      <c r="X85" s="7">
        <f t="shared" si="384"/>
        <v>0</v>
      </c>
      <c r="Y85" s="7">
        <f t="shared" si="384"/>
        <v>0</v>
      </c>
      <c r="Z85" s="7">
        <f t="shared" si="384"/>
        <v>0</v>
      </c>
      <c r="AA85" s="7">
        <f t="shared" si="384"/>
        <v>0</v>
      </c>
      <c r="AB85" s="7">
        <f t="shared" si="384"/>
        <v>0</v>
      </c>
      <c r="AC85" s="7">
        <f t="shared" si="384"/>
        <v>0</v>
      </c>
      <c r="AD85" s="7">
        <f t="shared" si="384"/>
        <v>0</v>
      </c>
      <c r="AE85" s="8">
        <f t="shared" si="384"/>
        <v>0</v>
      </c>
      <c r="AF85" s="1"/>
    </row>
    <row r="86" spans="1:32" ht="18.75" x14ac:dyDescent="0.3">
      <c r="A86" s="2" t="s">
        <v>5</v>
      </c>
      <c r="B86" s="7">
        <f>H86+J86+L86+N86+P86+R86+T86+V86+X86+Z86+AB86+AD86</f>
        <v>0</v>
      </c>
      <c r="C86" s="8">
        <f>H86+J86+L86</f>
        <v>0</v>
      </c>
      <c r="D86" s="8">
        <f>I86+K86</f>
        <v>0</v>
      </c>
      <c r="E86" s="8">
        <f>I86+K86+M86+O86+Q86+S86+U86+W86+Y86+AA86+AC86+AE86+AG86</f>
        <v>0</v>
      </c>
      <c r="F86" s="8"/>
      <c r="G86" s="5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4"/>
      <c r="AF86" s="1"/>
    </row>
    <row r="87" spans="1:32" ht="18.75" x14ac:dyDescent="0.3">
      <c r="A87" s="2" t="s">
        <v>6</v>
      </c>
      <c r="B87" s="7">
        <f>H87+J87+L87+N87+P87+R87+T87+V87+X87+Z87+AB87+AD87</f>
        <v>0</v>
      </c>
      <c r="C87" s="8">
        <f>H87+J87+L87</f>
        <v>0</v>
      </c>
      <c r="D87" s="8">
        <f>I87+K87</f>
        <v>0</v>
      </c>
      <c r="E87" s="8">
        <f>I87+K87+M87+O87+Q87+S87+U87+W87+Y87+AA87+AC87+AE87+AG87</f>
        <v>0</v>
      </c>
      <c r="F87" s="8"/>
      <c r="G87" s="56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1"/>
    </row>
    <row r="88" spans="1:32" ht="18.75" x14ac:dyDescent="0.3">
      <c r="A88" s="2" t="s">
        <v>7</v>
      </c>
      <c r="B88" s="7">
        <f>H88+J88+L88+N88+P88+R88+T88+V88+X88+Z88+AB88+AD88</f>
        <v>0</v>
      </c>
      <c r="C88" s="8">
        <f t="shared" ref="C88:C89" si="385">H88+J88+L88</f>
        <v>0</v>
      </c>
      <c r="D88" s="8">
        <f t="shared" ref="D88:D89" si="386">I88+K88</f>
        <v>0</v>
      </c>
      <c r="E88" s="8">
        <f t="shared" ref="E88:E89" si="387">I88+K88+M88+O88+Q88+S88+U88+W88+Y88+AA88+AC88+AE88+AG88</f>
        <v>0</v>
      </c>
      <c r="F88" s="8"/>
      <c r="G88" s="56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4"/>
      <c r="AF88" s="1"/>
    </row>
    <row r="89" spans="1:32" ht="18.75" x14ac:dyDescent="0.3">
      <c r="A89" s="2" t="s">
        <v>8</v>
      </c>
      <c r="B89" s="7">
        <f t="shared" ref="B89" si="388">H89+J89+L89+N89+P89+R89+T89+V89+X89+Z89+AB89+AD89</f>
        <v>0</v>
      </c>
      <c r="C89" s="8">
        <f t="shared" si="385"/>
        <v>0</v>
      </c>
      <c r="D89" s="8">
        <f t="shared" si="386"/>
        <v>0</v>
      </c>
      <c r="E89" s="8">
        <f t="shared" si="387"/>
        <v>0</v>
      </c>
      <c r="F89" s="8"/>
      <c r="G89" s="56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4"/>
      <c r="AF89" s="1"/>
    </row>
    <row r="90" spans="1:32" ht="193.5" customHeight="1" x14ac:dyDescent="0.25">
      <c r="A90" s="27" t="s">
        <v>13</v>
      </c>
      <c r="B90" s="21">
        <f>B91</f>
        <v>300</v>
      </c>
      <c r="C90" s="21">
        <f>C91</f>
        <v>165</v>
      </c>
      <c r="D90" s="21">
        <f t="shared" ref="D90:AC90" si="389">D91</f>
        <v>0</v>
      </c>
      <c r="E90" s="21">
        <f t="shared" si="389"/>
        <v>0</v>
      </c>
      <c r="F90" s="22">
        <f>E90/B90*100</f>
        <v>0</v>
      </c>
      <c r="G90" s="22"/>
      <c r="H90" s="21">
        <f t="shared" si="389"/>
        <v>0</v>
      </c>
      <c r="I90" s="21">
        <f>I91</f>
        <v>0</v>
      </c>
      <c r="J90" s="21">
        <f t="shared" si="389"/>
        <v>0</v>
      </c>
      <c r="K90" s="21">
        <f t="shared" si="389"/>
        <v>0</v>
      </c>
      <c r="L90" s="21">
        <f>L91</f>
        <v>0</v>
      </c>
      <c r="M90" s="21">
        <f t="shared" si="389"/>
        <v>0</v>
      </c>
      <c r="N90" s="21">
        <f t="shared" si="389"/>
        <v>0</v>
      </c>
      <c r="O90" s="21">
        <f t="shared" si="389"/>
        <v>0</v>
      </c>
      <c r="P90" s="21">
        <f t="shared" si="389"/>
        <v>48</v>
      </c>
      <c r="Q90" s="21">
        <f t="shared" si="389"/>
        <v>0</v>
      </c>
      <c r="R90" s="21">
        <f t="shared" si="389"/>
        <v>117</v>
      </c>
      <c r="S90" s="21">
        <f t="shared" si="389"/>
        <v>0</v>
      </c>
      <c r="T90" s="21">
        <f t="shared" si="389"/>
        <v>0</v>
      </c>
      <c r="U90" s="21">
        <f t="shared" si="389"/>
        <v>0</v>
      </c>
      <c r="V90" s="21">
        <f t="shared" si="389"/>
        <v>0</v>
      </c>
      <c r="W90" s="21">
        <f t="shared" si="389"/>
        <v>0</v>
      </c>
      <c r="X90" s="21">
        <f t="shared" si="389"/>
        <v>0</v>
      </c>
      <c r="Y90" s="21">
        <f t="shared" si="389"/>
        <v>0</v>
      </c>
      <c r="Z90" s="21">
        <f t="shared" si="389"/>
        <v>0</v>
      </c>
      <c r="AA90" s="21">
        <f t="shared" si="389"/>
        <v>0</v>
      </c>
      <c r="AB90" s="21">
        <f t="shared" si="389"/>
        <v>135</v>
      </c>
      <c r="AC90" s="21">
        <f t="shared" si="389"/>
        <v>0</v>
      </c>
      <c r="AD90" s="21">
        <f>AD91</f>
        <v>0</v>
      </c>
      <c r="AE90" s="21">
        <f>AE91</f>
        <v>0</v>
      </c>
      <c r="AF90" s="68" t="s">
        <v>66</v>
      </c>
    </row>
    <row r="91" spans="1:32" ht="250.5" customHeight="1" x14ac:dyDescent="0.25">
      <c r="A91" s="57" t="s">
        <v>14</v>
      </c>
      <c r="B91" s="36">
        <f>B92</f>
        <v>300</v>
      </c>
      <c r="C91" s="36">
        <f>C92</f>
        <v>165</v>
      </c>
      <c r="D91" s="36">
        <f>D92</f>
        <v>0</v>
      </c>
      <c r="E91" s="36">
        <f>E92</f>
        <v>0</v>
      </c>
      <c r="F91" s="39">
        <f>E91/B91*100</f>
        <v>0</v>
      </c>
      <c r="G91" s="55"/>
      <c r="H91" s="36">
        <f>H92</f>
        <v>0</v>
      </c>
      <c r="I91" s="36">
        <f t="shared" ref="I91" si="390">I92</f>
        <v>0</v>
      </c>
      <c r="J91" s="36">
        <f t="shared" ref="J91" si="391">J92</f>
        <v>0</v>
      </c>
      <c r="K91" s="36">
        <f t="shared" ref="K91" si="392">K92</f>
        <v>0</v>
      </c>
      <c r="L91" s="36">
        <f t="shared" ref="L91" si="393">L92</f>
        <v>0</v>
      </c>
      <c r="M91" s="36">
        <f t="shared" ref="M91" si="394">M92</f>
        <v>0</v>
      </c>
      <c r="N91" s="36">
        <f t="shared" ref="N91" si="395">N92</f>
        <v>0</v>
      </c>
      <c r="O91" s="36">
        <f t="shared" ref="O91" si="396">O92</f>
        <v>0</v>
      </c>
      <c r="P91" s="36">
        <f t="shared" ref="P91" si="397">P92</f>
        <v>48</v>
      </c>
      <c r="Q91" s="36">
        <f t="shared" ref="Q91" si="398">Q92</f>
        <v>0</v>
      </c>
      <c r="R91" s="36">
        <f t="shared" ref="R91" si="399">R92</f>
        <v>117</v>
      </c>
      <c r="S91" s="36">
        <f t="shared" ref="S91" si="400">S92</f>
        <v>0</v>
      </c>
      <c r="T91" s="36">
        <f t="shared" ref="T91" si="401">T92</f>
        <v>0</v>
      </c>
      <c r="U91" s="36">
        <f t="shared" ref="U91" si="402">U92</f>
        <v>0</v>
      </c>
      <c r="V91" s="36">
        <f t="shared" ref="V91" si="403">V92</f>
        <v>0</v>
      </c>
      <c r="W91" s="36">
        <f t="shared" ref="W91" si="404">W92</f>
        <v>0</v>
      </c>
      <c r="X91" s="36">
        <f t="shared" ref="X91" si="405">X92</f>
        <v>0</v>
      </c>
      <c r="Y91" s="36">
        <f t="shared" ref="Y91" si="406">Y92</f>
        <v>0</v>
      </c>
      <c r="Z91" s="36">
        <f t="shared" ref="Z91" si="407">Z92</f>
        <v>0</v>
      </c>
      <c r="AA91" s="36">
        <f t="shared" ref="AA91" si="408">AA92</f>
        <v>0</v>
      </c>
      <c r="AB91" s="36">
        <f t="shared" ref="AB91" si="409">AB92</f>
        <v>135</v>
      </c>
      <c r="AC91" s="36">
        <f t="shared" ref="AC91" si="410">AC92</f>
        <v>0</v>
      </c>
      <c r="AD91" s="36">
        <f t="shared" ref="AD91" si="411">AD92</f>
        <v>0</v>
      </c>
      <c r="AE91" s="36">
        <f t="shared" ref="AE91" si="412">AE92</f>
        <v>0</v>
      </c>
      <c r="AF91" s="54" t="s">
        <v>62</v>
      </c>
    </row>
    <row r="92" spans="1:32" ht="18.75" x14ac:dyDescent="0.3">
      <c r="A92" s="6" t="s">
        <v>4</v>
      </c>
      <c r="B92" s="7">
        <f>B94+B93+B95+B96</f>
        <v>300</v>
      </c>
      <c r="C92" s="7">
        <f>C94+C93+C95+C96</f>
        <v>165</v>
      </c>
      <c r="D92" s="7">
        <f>D94+D93+D95+D96</f>
        <v>0</v>
      </c>
      <c r="E92" s="7">
        <f>E94+E93+E95+E96</f>
        <v>0</v>
      </c>
      <c r="F92" s="8">
        <f t="shared" ref="F92" si="413">E92/B92*100</f>
        <v>0</v>
      </c>
      <c r="G92" s="56"/>
      <c r="H92" s="7">
        <f>H94+H93+H95+H96</f>
        <v>0</v>
      </c>
      <c r="I92" s="7">
        <f>I94+I93+I95+I96</f>
        <v>0</v>
      </c>
      <c r="J92" s="7">
        <f t="shared" ref="J92:AE92" si="414">J94+J93+J95+J96</f>
        <v>0</v>
      </c>
      <c r="K92" s="7">
        <f t="shared" si="414"/>
        <v>0</v>
      </c>
      <c r="L92" s="7">
        <f t="shared" si="414"/>
        <v>0</v>
      </c>
      <c r="M92" s="7">
        <f t="shared" si="414"/>
        <v>0</v>
      </c>
      <c r="N92" s="7">
        <f t="shared" si="414"/>
        <v>0</v>
      </c>
      <c r="O92" s="7">
        <f t="shared" si="414"/>
        <v>0</v>
      </c>
      <c r="P92" s="7">
        <f t="shared" si="414"/>
        <v>48</v>
      </c>
      <c r="Q92" s="7">
        <f t="shared" si="414"/>
        <v>0</v>
      </c>
      <c r="R92" s="7">
        <f t="shared" si="414"/>
        <v>117</v>
      </c>
      <c r="S92" s="7">
        <f t="shared" si="414"/>
        <v>0</v>
      </c>
      <c r="T92" s="7">
        <f t="shared" si="414"/>
        <v>0</v>
      </c>
      <c r="U92" s="7">
        <f t="shared" si="414"/>
        <v>0</v>
      </c>
      <c r="V92" s="7">
        <f t="shared" si="414"/>
        <v>0</v>
      </c>
      <c r="W92" s="7">
        <f t="shared" si="414"/>
        <v>0</v>
      </c>
      <c r="X92" s="7">
        <f t="shared" si="414"/>
        <v>0</v>
      </c>
      <c r="Y92" s="7">
        <f t="shared" si="414"/>
        <v>0</v>
      </c>
      <c r="Z92" s="7">
        <f t="shared" si="414"/>
        <v>0</v>
      </c>
      <c r="AA92" s="7">
        <f t="shared" si="414"/>
        <v>0</v>
      </c>
      <c r="AB92" s="7">
        <f t="shared" si="414"/>
        <v>135</v>
      </c>
      <c r="AC92" s="7">
        <f t="shared" si="414"/>
        <v>0</v>
      </c>
      <c r="AD92" s="7">
        <f t="shared" si="414"/>
        <v>0</v>
      </c>
      <c r="AE92" s="8">
        <f t="shared" si="414"/>
        <v>0</v>
      </c>
      <c r="AF92" s="1"/>
    </row>
    <row r="93" spans="1:32" ht="18.75" x14ac:dyDescent="0.3">
      <c r="A93" s="2" t="s">
        <v>5</v>
      </c>
      <c r="B93" s="7">
        <f>H93+J93+L93+N93+P93+R93+T93+V93+X93+Z93+AB93+AD93</f>
        <v>0</v>
      </c>
      <c r="C93" s="8">
        <f>H93+J93+L93</f>
        <v>0</v>
      </c>
      <c r="D93" s="8">
        <f>I93+K93</f>
        <v>0</v>
      </c>
      <c r="E93" s="8">
        <f>I93+K93+M93+O93+Q93+S93+U93+W93+Y93+AA93+AC93+AE93+AG93</f>
        <v>0</v>
      </c>
      <c r="F93" s="8"/>
      <c r="G93" s="5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4"/>
      <c r="AF93" s="1"/>
    </row>
    <row r="94" spans="1:32" ht="18.75" x14ac:dyDescent="0.3">
      <c r="A94" s="2" t="s">
        <v>6</v>
      </c>
      <c r="B94" s="7">
        <f>H94+J94+L94+N94+P94+R94+T94+V94+X94+Z94+AB94+AD94</f>
        <v>300</v>
      </c>
      <c r="C94" s="8">
        <f>H94+J94+L94+N94+P94+R94</f>
        <v>165</v>
      </c>
      <c r="D94" s="8">
        <f>I94+K94+M94+O94+Q94+S94</f>
        <v>0</v>
      </c>
      <c r="E94" s="8">
        <f>I94+K94+M94+O94+Q94+S94+U94+W94+Y94+AA94+AC94+AE94+AG94</f>
        <v>0</v>
      </c>
      <c r="F94" s="8">
        <f>E94/B94*100</f>
        <v>0</v>
      </c>
      <c r="G94" s="56"/>
      <c r="H94" s="8"/>
      <c r="I94" s="8"/>
      <c r="J94" s="8"/>
      <c r="K94" s="8"/>
      <c r="L94" s="8"/>
      <c r="M94" s="8"/>
      <c r="N94" s="8"/>
      <c r="O94" s="8"/>
      <c r="P94" s="8">
        <v>48</v>
      </c>
      <c r="Q94" s="61">
        <v>0</v>
      </c>
      <c r="R94" s="8">
        <v>117</v>
      </c>
      <c r="S94" s="61">
        <v>0</v>
      </c>
      <c r="T94" s="8"/>
      <c r="U94" s="8"/>
      <c r="V94" s="8"/>
      <c r="W94" s="8"/>
      <c r="X94" s="8"/>
      <c r="Y94" s="8"/>
      <c r="Z94" s="8"/>
      <c r="AA94" s="8"/>
      <c r="AB94" s="8">
        <v>135</v>
      </c>
      <c r="AC94" s="8"/>
      <c r="AD94" s="8"/>
      <c r="AE94" s="8"/>
      <c r="AF94" s="1"/>
    </row>
    <row r="95" spans="1:32" ht="18.75" x14ac:dyDescent="0.3">
      <c r="A95" s="2" t="s">
        <v>7</v>
      </c>
      <c r="B95" s="7">
        <f>H95+J95+L95+N95+P95+R95+T95+V95+X95+Z95+AB95+AD95</f>
        <v>0</v>
      </c>
      <c r="C95" s="8">
        <f t="shared" ref="C95:C96" si="415">H95+J95+L95</f>
        <v>0</v>
      </c>
      <c r="D95" s="8">
        <f t="shared" ref="D95:D96" si="416">I95+K95</f>
        <v>0</v>
      </c>
      <c r="E95" s="8">
        <f t="shared" ref="E95:E96" si="417">I95+K95+M95+O95+Q95+S95+U95+W95+Y95+AA95+AC95+AE95+AG95</f>
        <v>0</v>
      </c>
      <c r="F95" s="8"/>
      <c r="G95" s="56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4"/>
      <c r="AF95" s="1"/>
    </row>
    <row r="96" spans="1:32" ht="18.75" x14ac:dyDescent="0.3">
      <c r="A96" s="2" t="s">
        <v>8</v>
      </c>
      <c r="B96" s="7">
        <f t="shared" ref="B96" si="418">H96+J96+L96+N96+P96+R96+T96+V96+X96+Z96+AB96+AD96</f>
        <v>0</v>
      </c>
      <c r="C96" s="8">
        <f t="shared" si="415"/>
        <v>0</v>
      </c>
      <c r="D96" s="8">
        <f t="shared" si="416"/>
        <v>0</v>
      </c>
      <c r="E96" s="8">
        <f t="shared" si="417"/>
        <v>0</v>
      </c>
      <c r="F96" s="8"/>
      <c r="G96" s="56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4"/>
      <c r="AF96" s="1"/>
    </row>
    <row r="97" spans="1:33" ht="48.75" customHeight="1" x14ac:dyDescent="0.25">
      <c r="A97" s="24" t="s">
        <v>15</v>
      </c>
      <c r="B97" s="21">
        <f>B98</f>
        <v>100</v>
      </c>
      <c r="C97" s="21">
        <f t="shared" ref="C97:AD98" si="419">C98</f>
        <v>0</v>
      </c>
      <c r="D97" s="21">
        <f t="shared" si="419"/>
        <v>0</v>
      </c>
      <c r="E97" s="21">
        <f t="shared" si="419"/>
        <v>0</v>
      </c>
      <c r="F97" s="21">
        <f t="shared" si="419"/>
        <v>0</v>
      </c>
      <c r="G97" s="22"/>
      <c r="H97" s="21">
        <f t="shared" si="419"/>
        <v>0</v>
      </c>
      <c r="I97" s="21">
        <f t="shared" si="419"/>
        <v>0</v>
      </c>
      <c r="J97" s="21">
        <f t="shared" si="419"/>
        <v>0</v>
      </c>
      <c r="K97" s="21">
        <f t="shared" si="419"/>
        <v>0</v>
      </c>
      <c r="L97" s="21">
        <f t="shared" si="419"/>
        <v>0</v>
      </c>
      <c r="M97" s="21">
        <f t="shared" si="419"/>
        <v>0</v>
      </c>
      <c r="N97" s="21">
        <f t="shared" si="419"/>
        <v>0</v>
      </c>
      <c r="O97" s="21">
        <f t="shared" si="419"/>
        <v>0</v>
      </c>
      <c r="P97" s="21">
        <f t="shared" si="419"/>
        <v>0</v>
      </c>
      <c r="Q97" s="21">
        <f t="shared" si="419"/>
        <v>0</v>
      </c>
      <c r="R97" s="21">
        <f t="shared" si="419"/>
        <v>0</v>
      </c>
      <c r="S97" s="21">
        <f t="shared" si="419"/>
        <v>0</v>
      </c>
      <c r="T97" s="21">
        <f t="shared" si="419"/>
        <v>0</v>
      </c>
      <c r="U97" s="21">
        <f t="shared" si="419"/>
        <v>0</v>
      </c>
      <c r="V97" s="21">
        <f t="shared" si="419"/>
        <v>0</v>
      </c>
      <c r="W97" s="21">
        <f t="shared" si="419"/>
        <v>0</v>
      </c>
      <c r="X97" s="21">
        <f t="shared" si="419"/>
        <v>0</v>
      </c>
      <c r="Y97" s="21">
        <f t="shared" si="419"/>
        <v>0</v>
      </c>
      <c r="Z97" s="21">
        <f t="shared" si="419"/>
        <v>0</v>
      </c>
      <c r="AA97" s="21">
        <f t="shared" si="419"/>
        <v>0</v>
      </c>
      <c r="AB97" s="21">
        <f t="shared" si="419"/>
        <v>0</v>
      </c>
      <c r="AC97" s="21">
        <f t="shared" si="419"/>
        <v>0</v>
      </c>
      <c r="AD97" s="21">
        <f t="shared" si="419"/>
        <v>100</v>
      </c>
      <c r="AE97" s="22">
        <f>AE98</f>
        <v>0</v>
      </c>
      <c r="AF97" s="26"/>
    </row>
    <row r="98" spans="1:33" ht="37.5" x14ac:dyDescent="0.25">
      <c r="A98" s="5" t="s">
        <v>16</v>
      </c>
      <c r="B98" s="36">
        <f>B99</f>
        <v>100</v>
      </c>
      <c r="C98" s="36">
        <f>C99</f>
        <v>0</v>
      </c>
      <c r="D98" s="36">
        <f>D99</f>
        <v>0</v>
      </c>
      <c r="E98" s="36">
        <f>E99</f>
        <v>0</v>
      </c>
      <c r="F98" s="39">
        <f>E98/B98*100</f>
        <v>0</v>
      </c>
      <c r="G98" s="55"/>
      <c r="H98" s="36">
        <f>H99</f>
        <v>0</v>
      </c>
      <c r="I98" s="36">
        <f t="shared" si="419"/>
        <v>0</v>
      </c>
      <c r="J98" s="36">
        <f t="shared" si="419"/>
        <v>0</v>
      </c>
      <c r="K98" s="36">
        <f t="shared" si="419"/>
        <v>0</v>
      </c>
      <c r="L98" s="36">
        <f t="shared" si="419"/>
        <v>0</v>
      </c>
      <c r="M98" s="36">
        <f t="shared" si="419"/>
        <v>0</v>
      </c>
      <c r="N98" s="36">
        <f t="shared" si="419"/>
        <v>0</v>
      </c>
      <c r="O98" s="36">
        <f t="shared" si="419"/>
        <v>0</v>
      </c>
      <c r="P98" s="36">
        <f t="shared" si="419"/>
        <v>0</v>
      </c>
      <c r="Q98" s="36">
        <f t="shared" si="419"/>
        <v>0</v>
      </c>
      <c r="R98" s="36">
        <f t="shared" si="419"/>
        <v>0</v>
      </c>
      <c r="S98" s="36">
        <f t="shared" si="419"/>
        <v>0</v>
      </c>
      <c r="T98" s="36">
        <f t="shared" si="419"/>
        <v>0</v>
      </c>
      <c r="U98" s="36">
        <f t="shared" si="419"/>
        <v>0</v>
      </c>
      <c r="V98" s="36">
        <f t="shared" si="419"/>
        <v>0</v>
      </c>
      <c r="W98" s="36">
        <f t="shared" si="419"/>
        <v>0</v>
      </c>
      <c r="X98" s="36">
        <f t="shared" si="419"/>
        <v>0</v>
      </c>
      <c r="Y98" s="36">
        <f t="shared" si="419"/>
        <v>0</v>
      </c>
      <c r="Z98" s="36">
        <f t="shared" si="419"/>
        <v>0</v>
      </c>
      <c r="AA98" s="36">
        <f t="shared" si="419"/>
        <v>0</v>
      </c>
      <c r="AB98" s="36">
        <f t="shared" si="419"/>
        <v>0</v>
      </c>
      <c r="AC98" s="36">
        <f t="shared" si="419"/>
        <v>0</v>
      </c>
      <c r="AD98" s="36">
        <f t="shared" si="419"/>
        <v>100</v>
      </c>
      <c r="AE98" s="36">
        <f t="shared" ref="AE98" si="420">AE99</f>
        <v>0</v>
      </c>
      <c r="AF98" s="11"/>
    </row>
    <row r="99" spans="1:33" ht="18.75" x14ac:dyDescent="0.3">
      <c r="A99" s="6" t="s">
        <v>4</v>
      </c>
      <c r="B99" s="7">
        <f>B101+B100+B102+B103</f>
        <v>100</v>
      </c>
      <c r="C99" s="7">
        <f>C101+C100+C102+C103</f>
        <v>0</v>
      </c>
      <c r="D99" s="7">
        <f>D101+D100+D102+D103</f>
        <v>0</v>
      </c>
      <c r="E99" s="7">
        <f>E101+E100+E102+E103</f>
        <v>0</v>
      </c>
      <c r="F99" s="8">
        <f t="shared" ref="F99" si="421">E99/B99*100</f>
        <v>0</v>
      </c>
      <c r="G99" s="56"/>
      <c r="H99" s="7">
        <f>H101+H100+H102+H103</f>
        <v>0</v>
      </c>
      <c r="I99" s="7">
        <f>I101+I100+I102+I103</f>
        <v>0</v>
      </c>
      <c r="J99" s="7">
        <f t="shared" ref="J99:AE99" si="422">J101+J100+J102+J103</f>
        <v>0</v>
      </c>
      <c r="K99" s="7">
        <f t="shared" si="422"/>
        <v>0</v>
      </c>
      <c r="L99" s="7">
        <f t="shared" si="422"/>
        <v>0</v>
      </c>
      <c r="M99" s="7">
        <f t="shared" si="422"/>
        <v>0</v>
      </c>
      <c r="N99" s="7">
        <f t="shared" si="422"/>
        <v>0</v>
      </c>
      <c r="O99" s="7">
        <f t="shared" si="422"/>
        <v>0</v>
      </c>
      <c r="P99" s="7">
        <f t="shared" si="422"/>
        <v>0</v>
      </c>
      <c r="Q99" s="7">
        <f t="shared" si="422"/>
        <v>0</v>
      </c>
      <c r="R99" s="7">
        <f t="shared" si="422"/>
        <v>0</v>
      </c>
      <c r="S99" s="7">
        <f t="shared" si="422"/>
        <v>0</v>
      </c>
      <c r="T99" s="7">
        <f t="shared" si="422"/>
        <v>0</v>
      </c>
      <c r="U99" s="7">
        <f t="shared" si="422"/>
        <v>0</v>
      </c>
      <c r="V99" s="7">
        <f t="shared" si="422"/>
        <v>0</v>
      </c>
      <c r="W99" s="7">
        <f t="shared" si="422"/>
        <v>0</v>
      </c>
      <c r="X99" s="7">
        <f t="shared" si="422"/>
        <v>0</v>
      </c>
      <c r="Y99" s="7">
        <f t="shared" si="422"/>
        <v>0</v>
      </c>
      <c r="Z99" s="7">
        <f t="shared" si="422"/>
        <v>0</v>
      </c>
      <c r="AA99" s="7">
        <f t="shared" si="422"/>
        <v>0</v>
      </c>
      <c r="AB99" s="7">
        <f t="shared" si="422"/>
        <v>0</v>
      </c>
      <c r="AC99" s="7">
        <f t="shared" si="422"/>
        <v>0</v>
      </c>
      <c r="AD99" s="7">
        <f t="shared" si="422"/>
        <v>100</v>
      </c>
      <c r="AE99" s="8">
        <f t="shared" si="422"/>
        <v>0</v>
      </c>
      <c r="AF99" s="1"/>
    </row>
    <row r="100" spans="1:33" ht="18.75" x14ac:dyDescent="0.3">
      <c r="A100" s="2" t="s">
        <v>5</v>
      </c>
      <c r="B100" s="7">
        <f>H100+J100+L100+N100+P100+R100+T100+V100+X100+Z100+AB100+AD100</f>
        <v>0</v>
      </c>
      <c r="C100" s="8">
        <f>H100+J100+L100</f>
        <v>0</v>
      </c>
      <c r="D100" s="8">
        <f>I100+K100</f>
        <v>0</v>
      </c>
      <c r="E100" s="8">
        <f>I100+K100+M100+O100+Q100+S100+U100+W100+Y100+AA100+AC100+AE100+AG100</f>
        <v>0</v>
      </c>
      <c r="F100" s="8"/>
      <c r="G100" s="5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4"/>
      <c r="AF100" s="1"/>
    </row>
    <row r="101" spans="1:33" ht="18.75" x14ac:dyDescent="0.3">
      <c r="A101" s="2" t="s">
        <v>6</v>
      </c>
      <c r="B101" s="7">
        <f>H101+J101+L101+N101+P101+R101+T101+V101+X101+Z101+AB101+AD101</f>
        <v>100</v>
      </c>
      <c r="C101" s="8">
        <f>H101+J101+L101</f>
        <v>0</v>
      </c>
      <c r="D101" s="8">
        <f>I101+K101</f>
        <v>0</v>
      </c>
      <c r="E101" s="8">
        <f>I101+K101+M101+O101+Q101+S101+U101+W101+Y101+AA101+AC101+AE101+AG101</f>
        <v>0</v>
      </c>
      <c r="F101" s="8">
        <f>E101/B101*100</f>
        <v>0</v>
      </c>
      <c r="G101" s="56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>
        <v>100</v>
      </c>
      <c r="AE101" s="8"/>
      <c r="AF101" s="1"/>
    </row>
    <row r="102" spans="1:33" ht="18.75" x14ac:dyDescent="0.3">
      <c r="A102" s="2" t="s">
        <v>7</v>
      </c>
      <c r="B102" s="7">
        <f>H102+J102+L102+N102+P102+R102+T102+V102+X102+Z102+AB102+AD102</f>
        <v>0</v>
      </c>
      <c r="C102" s="8">
        <f t="shared" ref="C102:C103" si="423">H102+J102+L102</f>
        <v>0</v>
      </c>
      <c r="D102" s="8">
        <f t="shared" ref="D102:D103" si="424">I102+K102</f>
        <v>0</v>
      </c>
      <c r="E102" s="8">
        <f t="shared" ref="E102:E103" si="425">I102+K102+M102+O102+Q102+S102+U102+W102+Y102+AA102+AC102+AE102+AG102</f>
        <v>0</v>
      </c>
      <c r="F102" s="8"/>
      <c r="G102" s="56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4"/>
      <c r="AF102" s="1"/>
    </row>
    <row r="103" spans="1:33" ht="18.75" x14ac:dyDescent="0.3">
      <c r="A103" s="2" t="s">
        <v>8</v>
      </c>
      <c r="B103" s="7">
        <f t="shared" ref="B103" si="426">H103+J103+L103+N103+P103+R103+T103+V103+X103+Z103+AB103+AD103</f>
        <v>0</v>
      </c>
      <c r="C103" s="8">
        <f t="shared" si="423"/>
        <v>0</v>
      </c>
      <c r="D103" s="8">
        <f t="shared" si="424"/>
        <v>0</v>
      </c>
      <c r="E103" s="8">
        <f t="shared" si="425"/>
        <v>0</v>
      </c>
      <c r="F103" s="8"/>
      <c r="G103" s="56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4"/>
      <c r="AF103" s="1"/>
    </row>
    <row r="104" spans="1:33" ht="112.5" x14ac:dyDescent="0.25">
      <c r="A104" s="29" t="s">
        <v>17</v>
      </c>
      <c r="B104" s="30">
        <f>B105</f>
        <v>5934.1000000000013</v>
      </c>
      <c r="C104" s="31">
        <f t="shared" ref="C104:AE106" si="427">C105</f>
        <v>3565.3970000000004</v>
      </c>
      <c r="D104" s="31">
        <f t="shared" si="427"/>
        <v>3381.8688300000003</v>
      </c>
      <c r="E104" s="31">
        <f t="shared" si="427"/>
        <v>3381.8688300000003</v>
      </c>
      <c r="F104" s="31">
        <f>E104/B104*100</f>
        <v>56.990425338298976</v>
      </c>
      <c r="G104" s="31">
        <f t="shared" ref="G104:G114" si="428">E104/C104*100</f>
        <v>94.852517966442448</v>
      </c>
      <c r="H104" s="31">
        <f>H105</f>
        <v>1205.8989999999999</v>
      </c>
      <c r="I104" s="31">
        <f>I105</f>
        <v>1134.556</v>
      </c>
      <c r="J104" s="31">
        <f t="shared" si="427"/>
        <v>522.74400000000003</v>
      </c>
      <c r="K104" s="31">
        <f>K105</f>
        <v>587.23800000000006</v>
      </c>
      <c r="L104" s="31">
        <f t="shared" si="427"/>
        <v>231.68</v>
      </c>
      <c r="M104" s="31">
        <f t="shared" si="427"/>
        <v>181.92099999999999</v>
      </c>
      <c r="N104" s="31">
        <f t="shared" si="427"/>
        <v>867.96299999999997</v>
      </c>
      <c r="O104" s="31">
        <f t="shared" si="427"/>
        <v>900.83699999999999</v>
      </c>
      <c r="P104" s="31">
        <f t="shared" si="427"/>
        <v>361.07900000000001</v>
      </c>
      <c r="Q104" s="31">
        <f t="shared" si="427"/>
        <v>384.78399999999999</v>
      </c>
      <c r="R104" s="31">
        <f t="shared" si="427"/>
        <v>376.03199999999998</v>
      </c>
      <c r="S104" s="31">
        <f>S105</f>
        <v>192.53282999999999</v>
      </c>
      <c r="T104" s="31">
        <f t="shared" si="427"/>
        <v>702.43200000000002</v>
      </c>
      <c r="U104" s="31">
        <f t="shared" si="427"/>
        <v>0</v>
      </c>
      <c r="V104" s="31">
        <f t="shared" si="427"/>
        <v>562.26499999999999</v>
      </c>
      <c r="W104" s="31">
        <f t="shared" si="427"/>
        <v>0</v>
      </c>
      <c r="X104" s="31">
        <f t="shared" si="427"/>
        <v>143.80099999999999</v>
      </c>
      <c r="Y104" s="31">
        <f t="shared" si="427"/>
        <v>0</v>
      </c>
      <c r="Z104" s="31">
        <f t="shared" si="427"/>
        <v>323.60300000000001</v>
      </c>
      <c r="AA104" s="31">
        <f t="shared" si="427"/>
        <v>0</v>
      </c>
      <c r="AB104" s="31">
        <f t="shared" si="427"/>
        <v>171.797</v>
      </c>
      <c r="AC104" s="31">
        <f t="shared" si="427"/>
        <v>0</v>
      </c>
      <c r="AD104" s="31">
        <f t="shared" si="427"/>
        <v>464.80500000000001</v>
      </c>
      <c r="AE104" s="31">
        <f t="shared" si="427"/>
        <v>0</v>
      </c>
      <c r="AF104" s="32"/>
    </row>
    <row r="105" spans="1:33" ht="116.25" customHeight="1" x14ac:dyDescent="0.25">
      <c r="A105" s="28" t="s">
        <v>18</v>
      </c>
      <c r="B105" s="21">
        <f>B106</f>
        <v>5934.1000000000013</v>
      </c>
      <c r="C105" s="21">
        <f>C106</f>
        <v>3565.3970000000004</v>
      </c>
      <c r="D105" s="21">
        <f>D106</f>
        <v>3381.8688300000003</v>
      </c>
      <c r="E105" s="21">
        <f t="shared" si="427"/>
        <v>3381.8688300000003</v>
      </c>
      <c r="F105" s="22">
        <f>E105/B105*100</f>
        <v>56.990425338298976</v>
      </c>
      <c r="G105" s="22">
        <f t="shared" si="428"/>
        <v>94.852517966442448</v>
      </c>
      <c r="H105" s="21">
        <f t="shared" si="427"/>
        <v>1205.8989999999999</v>
      </c>
      <c r="I105" s="21">
        <f>I106</f>
        <v>1134.556</v>
      </c>
      <c r="J105" s="21">
        <f t="shared" si="427"/>
        <v>522.74400000000003</v>
      </c>
      <c r="K105" s="21">
        <f t="shared" si="427"/>
        <v>587.23800000000006</v>
      </c>
      <c r="L105" s="21">
        <f t="shared" si="427"/>
        <v>231.68</v>
      </c>
      <c r="M105" s="21">
        <f t="shared" si="427"/>
        <v>181.92099999999999</v>
      </c>
      <c r="N105" s="21">
        <f t="shared" si="427"/>
        <v>867.96299999999997</v>
      </c>
      <c r="O105" s="21">
        <f t="shared" si="427"/>
        <v>900.83699999999999</v>
      </c>
      <c r="P105" s="21">
        <f t="shared" si="427"/>
        <v>361.07900000000001</v>
      </c>
      <c r="Q105" s="21">
        <f t="shared" si="427"/>
        <v>384.78399999999999</v>
      </c>
      <c r="R105" s="21">
        <f t="shared" si="427"/>
        <v>376.03199999999998</v>
      </c>
      <c r="S105" s="21">
        <f t="shared" si="427"/>
        <v>192.53282999999999</v>
      </c>
      <c r="T105" s="21">
        <f t="shared" si="427"/>
        <v>702.43200000000002</v>
      </c>
      <c r="U105" s="21">
        <f t="shared" si="427"/>
        <v>0</v>
      </c>
      <c r="V105" s="21">
        <f t="shared" si="427"/>
        <v>562.26499999999999</v>
      </c>
      <c r="W105" s="21">
        <f t="shared" si="427"/>
        <v>0</v>
      </c>
      <c r="X105" s="21">
        <f t="shared" si="427"/>
        <v>143.80099999999999</v>
      </c>
      <c r="Y105" s="21">
        <f t="shared" si="427"/>
        <v>0</v>
      </c>
      <c r="Z105" s="21">
        <f t="shared" si="427"/>
        <v>323.60300000000001</v>
      </c>
      <c r="AA105" s="21">
        <f t="shared" si="427"/>
        <v>0</v>
      </c>
      <c r="AB105" s="21">
        <f t="shared" si="427"/>
        <v>171.797</v>
      </c>
      <c r="AC105" s="21">
        <f t="shared" si="427"/>
        <v>0</v>
      </c>
      <c r="AD105" s="21">
        <f t="shared" si="427"/>
        <v>464.80500000000001</v>
      </c>
      <c r="AE105" s="21">
        <f t="shared" si="427"/>
        <v>0</v>
      </c>
      <c r="AF105" s="26"/>
    </row>
    <row r="106" spans="1:33" ht="97.5" customHeight="1" x14ac:dyDescent="0.25">
      <c r="A106" s="5" t="s">
        <v>19</v>
      </c>
      <c r="B106" s="36">
        <f>B107</f>
        <v>5934.1000000000013</v>
      </c>
      <c r="C106" s="36">
        <f>C107</f>
        <v>3565.3970000000004</v>
      </c>
      <c r="D106" s="36">
        <f>D107</f>
        <v>3381.8688300000003</v>
      </c>
      <c r="E106" s="36">
        <f>E107</f>
        <v>3381.8688300000003</v>
      </c>
      <c r="F106" s="39">
        <f>E106/B106*100</f>
        <v>56.990425338298976</v>
      </c>
      <c r="G106" s="55">
        <f t="shared" si="428"/>
        <v>94.852517966442448</v>
      </c>
      <c r="H106" s="36">
        <f>H107</f>
        <v>1205.8989999999999</v>
      </c>
      <c r="I106" s="36">
        <f t="shared" si="427"/>
        <v>1134.556</v>
      </c>
      <c r="J106" s="36">
        <f>J107</f>
        <v>522.74400000000003</v>
      </c>
      <c r="K106" s="36">
        <f>K107</f>
        <v>587.23800000000006</v>
      </c>
      <c r="L106" s="36">
        <f t="shared" si="427"/>
        <v>231.68</v>
      </c>
      <c r="M106" s="36">
        <f t="shared" si="427"/>
        <v>181.92099999999999</v>
      </c>
      <c r="N106" s="36">
        <f t="shared" si="427"/>
        <v>867.96299999999997</v>
      </c>
      <c r="O106" s="36">
        <f t="shared" si="427"/>
        <v>900.83699999999999</v>
      </c>
      <c r="P106" s="36">
        <f t="shared" si="427"/>
        <v>361.07900000000001</v>
      </c>
      <c r="Q106" s="36">
        <f t="shared" si="427"/>
        <v>384.78399999999999</v>
      </c>
      <c r="R106" s="36">
        <f t="shared" si="427"/>
        <v>376.03199999999998</v>
      </c>
      <c r="S106" s="36">
        <f t="shared" si="427"/>
        <v>192.53282999999999</v>
      </c>
      <c r="T106" s="36">
        <f t="shared" si="427"/>
        <v>702.43200000000002</v>
      </c>
      <c r="U106" s="36">
        <f t="shared" si="427"/>
        <v>0</v>
      </c>
      <c r="V106" s="36">
        <f t="shared" si="427"/>
        <v>562.26499999999999</v>
      </c>
      <c r="W106" s="36">
        <f t="shared" si="427"/>
        <v>0</v>
      </c>
      <c r="X106" s="36">
        <f t="shared" si="427"/>
        <v>143.80099999999999</v>
      </c>
      <c r="Y106" s="36">
        <f t="shared" si="427"/>
        <v>0</v>
      </c>
      <c r="Z106" s="36">
        <f t="shared" si="427"/>
        <v>323.60300000000001</v>
      </c>
      <c r="AA106" s="36">
        <f t="shared" si="427"/>
        <v>0</v>
      </c>
      <c r="AB106" s="36">
        <f t="shared" si="427"/>
        <v>171.797</v>
      </c>
      <c r="AC106" s="36">
        <f t="shared" si="427"/>
        <v>0</v>
      </c>
      <c r="AD106" s="36">
        <f t="shared" si="427"/>
        <v>464.80500000000001</v>
      </c>
      <c r="AE106" s="36">
        <f t="shared" si="427"/>
        <v>0</v>
      </c>
      <c r="AF106" s="12"/>
    </row>
    <row r="107" spans="1:33" ht="18.75" x14ac:dyDescent="0.3">
      <c r="A107" s="6" t="s">
        <v>4</v>
      </c>
      <c r="B107" s="7">
        <f>B109+B108+B110+B111</f>
        <v>5934.1000000000013</v>
      </c>
      <c r="C107" s="7">
        <f>C109+C108+C110+C111</f>
        <v>3565.3970000000004</v>
      </c>
      <c r="D107" s="7">
        <f>D109+D108+D110+D111</f>
        <v>3381.8688300000003</v>
      </c>
      <c r="E107" s="7">
        <f>E109+E108+E110+E111</f>
        <v>3381.8688300000003</v>
      </c>
      <c r="F107" s="8">
        <f t="shared" ref="F107" si="429">E107/B107*100</f>
        <v>56.990425338298976</v>
      </c>
      <c r="G107" s="56">
        <f t="shared" si="428"/>
        <v>94.852517966442448</v>
      </c>
      <c r="H107" s="7">
        <f>H109+H108+H110+H111</f>
        <v>1205.8989999999999</v>
      </c>
      <c r="I107" s="7">
        <f>I109+I108+I110+I111</f>
        <v>1134.556</v>
      </c>
      <c r="J107" s="7">
        <f t="shared" ref="J107:AE107" si="430">J109+J108+J110+J111</f>
        <v>522.74400000000003</v>
      </c>
      <c r="K107" s="7">
        <f t="shared" si="430"/>
        <v>587.23800000000006</v>
      </c>
      <c r="L107" s="7">
        <f t="shared" si="430"/>
        <v>231.68</v>
      </c>
      <c r="M107" s="7">
        <f t="shared" si="430"/>
        <v>181.92099999999999</v>
      </c>
      <c r="N107" s="7">
        <f t="shared" si="430"/>
        <v>867.96299999999997</v>
      </c>
      <c r="O107" s="7">
        <f t="shared" si="430"/>
        <v>900.83699999999999</v>
      </c>
      <c r="P107" s="7">
        <f t="shared" si="430"/>
        <v>361.07900000000001</v>
      </c>
      <c r="Q107" s="7">
        <f t="shared" si="430"/>
        <v>384.78399999999999</v>
      </c>
      <c r="R107" s="7">
        <f t="shared" si="430"/>
        <v>376.03199999999998</v>
      </c>
      <c r="S107" s="7">
        <f t="shared" si="430"/>
        <v>192.53282999999999</v>
      </c>
      <c r="T107" s="7">
        <f t="shared" si="430"/>
        <v>702.43200000000002</v>
      </c>
      <c r="U107" s="7">
        <f t="shared" si="430"/>
        <v>0</v>
      </c>
      <c r="V107" s="7">
        <f t="shared" si="430"/>
        <v>562.26499999999999</v>
      </c>
      <c r="W107" s="7">
        <f t="shared" si="430"/>
        <v>0</v>
      </c>
      <c r="X107" s="7">
        <f t="shared" si="430"/>
        <v>143.80099999999999</v>
      </c>
      <c r="Y107" s="7">
        <f t="shared" si="430"/>
        <v>0</v>
      </c>
      <c r="Z107" s="7">
        <f t="shared" si="430"/>
        <v>323.60300000000001</v>
      </c>
      <c r="AA107" s="7">
        <f t="shared" si="430"/>
        <v>0</v>
      </c>
      <c r="AB107" s="7">
        <f t="shared" si="430"/>
        <v>171.797</v>
      </c>
      <c r="AC107" s="7">
        <f t="shared" si="430"/>
        <v>0</v>
      </c>
      <c r="AD107" s="7">
        <f t="shared" si="430"/>
        <v>464.80500000000001</v>
      </c>
      <c r="AE107" s="8">
        <f t="shared" si="430"/>
        <v>0</v>
      </c>
      <c r="AF107" s="1"/>
    </row>
    <row r="108" spans="1:33" ht="18.75" x14ac:dyDescent="0.3">
      <c r="A108" s="2" t="s">
        <v>5</v>
      </c>
      <c r="B108" s="7">
        <f>H108+J108+L108+N108+P108+R108+T108+V108+X108+Z108+AB108+AD108</f>
        <v>0</v>
      </c>
      <c r="C108" s="8">
        <f>H108+J108+L108</f>
        <v>0</v>
      </c>
      <c r="D108" s="8">
        <f>I108+K108</f>
        <v>0</v>
      </c>
      <c r="E108" s="8">
        <f>I108+K108+M108+O108+Q108+S108+U108+W108+Y108+AA108+AC108+AE108+AG108</f>
        <v>0</v>
      </c>
      <c r="F108" s="8"/>
      <c r="G108" s="5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4"/>
      <c r="AF108" s="1"/>
    </row>
    <row r="109" spans="1:33" ht="18.75" x14ac:dyDescent="0.3">
      <c r="A109" s="2" t="s">
        <v>6</v>
      </c>
      <c r="B109" s="7">
        <f>H109+J109+L109+N109+P109+R109+T109+V109+X109+Z109+AB109+AD109</f>
        <v>5934.1000000000013</v>
      </c>
      <c r="C109" s="8">
        <f>H109+J109+L109+N109+P109+R109</f>
        <v>3565.3970000000004</v>
      </c>
      <c r="D109" s="8">
        <f>I109+K109+M109+O109+Q109+S109</f>
        <v>3381.8688300000003</v>
      </c>
      <c r="E109" s="53">
        <f>I109+K109+M109+O109+Q109+S109+U109+W109+Y109+AA109+AC109+AE109+AG109</f>
        <v>3381.8688300000003</v>
      </c>
      <c r="F109" s="8">
        <f>E109/B109*100</f>
        <v>56.990425338298976</v>
      </c>
      <c r="G109" s="56">
        <f t="shared" si="428"/>
        <v>94.852517966442448</v>
      </c>
      <c r="H109" s="53">
        <v>1205.8989999999999</v>
      </c>
      <c r="I109" s="53">
        <v>1134.556</v>
      </c>
      <c r="J109" s="53">
        <v>522.74400000000003</v>
      </c>
      <c r="K109" s="53">
        <v>587.23800000000006</v>
      </c>
      <c r="L109" s="53">
        <v>231.68</v>
      </c>
      <c r="M109" s="53">
        <v>181.92099999999999</v>
      </c>
      <c r="N109" s="53">
        <v>867.96299999999997</v>
      </c>
      <c r="O109" s="53">
        <v>900.83699999999999</v>
      </c>
      <c r="P109" s="53">
        <v>361.07900000000001</v>
      </c>
      <c r="Q109" s="58">
        <v>384.78399999999999</v>
      </c>
      <c r="R109" s="66">
        <v>376.03199999999998</v>
      </c>
      <c r="S109" s="58">
        <v>192.53282999999999</v>
      </c>
      <c r="T109" s="58">
        <v>702.43200000000002</v>
      </c>
      <c r="U109" s="53"/>
      <c r="V109" s="53">
        <v>562.26499999999999</v>
      </c>
      <c r="W109" s="53"/>
      <c r="X109" s="58">
        <v>143.80099999999999</v>
      </c>
      <c r="Y109" s="53"/>
      <c r="Z109" s="58">
        <v>323.60300000000001</v>
      </c>
      <c r="AA109" s="53"/>
      <c r="AB109" s="58">
        <v>171.797</v>
      </c>
      <c r="AC109" s="53"/>
      <c r="AD109" s="58">
        <v>464.80500000000001</v>
      </c>
      <c r="AE109" s="53"/>
      <c r="AF109" s="1"/>
    </row>
    <row r="110" spans="1:33" ht="18.75" x14ac:dyDescent="0.3">
      <c r="A110" s="2" t="s">
        <v>7</v>
      </c>
      <c r="B110" s="7">
        <f>H110+J110+L110+N110+P110+R110+T110+V110+X110+Z110+AB110+AD110</f>
        <v>0</v>
      </c>
      <c r="C110" s="8">
        <f t="shared" ref="C110:C111" si="431">H110+J110+L110</f>
        <v>0</v>
      </c>
      <c r="D110" s="8">
        <f t="shared" ref="D110:D111" si="432">I110+K110</f>
        <v>0</v>
      </c>
      <c r="E110" s="8">
        <f t="shared" ref="E110:E111" si="433">I110+K110+M110+O110+Q110+S110+U110+W110+Y110+AA110+AC110+AE110+AG110</f>
        <v>0</v>
      </c>
      <c r="F110" s="8"/>
      <c r="G110" s="5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4"/>
      <c r="AF110" s="1"/>
    </row>
    <row r="111" spans="1:33" ht="18.75" x14ac:dyDescent="0.3">
      <c r="A111" s="2" t="s">
        <v>8</v>
      </c>
      <c r="B111" s="7">
        <f t="shared" ref="B111" si="434">H111+J111+L111+N111+P111+R111+T111+V111+X111+Z111+AB111+AD111</f>
        <v>0</v>
      </c>
      <c r="C111" s="8">
        <f t="shared" si="431"/>
        <v>0</v>
      </c>
      <c r="D111" s="8">
        <f t="shared" si="432"/>
        <v>0</v>
      </c>
      <c r="E111" s="8">
        <f t="shared" si="433"/>
        <v>0</v>
      </c>
      <c r="F111" s="8"/>
      <c r="G111" s="5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4"/>
      <c r="AF111" s="1"/>
    </row>
    <row r="112" spans="1:33" ht="18.75" x14ac:dyDescent="0.3">
      <c r="A112" s="42" t="s">
        <v>20</v>
      </c>
      <c r="B112" s="43">
        <f>B113+B114+B115+B116</f>
        <v>61556.900000000009</v>
      </c>
      <c r="C112" s="43">
        <f>C113+C114+C115+C116</f>
        <v>18798.066999999999</v>
      </c>
      <c r="D112" s="43">
        <f t="shared" ref="D112:E112" si="435">D113+D114+D115+D116</f>
        <v>17976.63883</v>
      </c>
      <c r="E112" s="43">
        <f t="shared" si="435"/>
        <v>17976.63883</v>
      </c>
      <c r="F112" s="44">
        <f>E112/B112*100</f>
        <v>29.203288063563949</v>
      </c>
      <c r="G112" s="44">
        <f t="shared" si="428"/>
        <v>95.630251929626596</v>
      </c>
      <c r="H112" s="43">
        <f t="shared" ref="H112" si="436">H113+H114+H115+H116</f>
        <v>2569.6089999999999</v>
      </c>
      <c r="I112" s="43">
        <f t="shared" ref="I112" si="437">I113+I114+I115+I116</f>
        <v>2299.4560000000001</v>
      </c>
      <c r="J112" s="43">
        <f t="shared" ref="J112" si="438">J113+J114+J115+J116</f>
        <v>2358.1440000000002</v>
      </c>
      <c r="K112" s="43">
        <f t="shared" ref="K112" si="439">K113+K114+K115+K116</f>
        <v>2424.538</v>
      </c>
      <c r="L112" s="43">
        <f t="shared" ref="L112" si="440">L113+L114+L115+L116</f>
        <v>3330.93</v>
      </c>
      <c r="M112" s="43">
        <f t="shared" ref="M112" si="441">M113+M114+M115+M116</f>
        <v>1787.501</v>
      </c>
      <c r="N112" s="43">
        <f t="shared" ref="N112" si="442">N113+N114+N115+N116</f>
        <v>4610.5929999999998</v>
      </c>
      <c r="O112" s="43">
        <f t="shared" ref="O112" si="443">O113+O114+O115+O116</f>
        <v>2934.1570000000002</v>
      </c>
      <c r="P112" s="43">
        <f t="shared" ref="P112" si="444">P113+P114+P115+P116</f>
        <v>3994.6090000000004</v>
      </c>
      <c r="Q112" s="43">
        <f t="shared" ref="Q112" si="445">Q113+Q114+Q115+Q116</f>
        <v>5350.3139999999994</v>
      </c>
      <c r="R112" s="43">
        <f t="shared" ref="R112" si="446">R113+R114+R115+R116</f>
        <v>4067.1320000000001</v>
      </c>
      <c r="S112" s="43">
        <f t="shared" ref="S112" si="447">S113+S114+S115+S116</f>
        <v>3180.6728300000004</v>
      </c>
      <c r="T112" s="43">
        <f t="shared" ref="T112" si="448">T113+T114+T115+T116</f>
        <v>3341.3019999999997</v>
      </c>
      <c r="U112" s="43">
        <f t="shared" ref="U112" si="449">U113+U114+U115+U116</f>
        <v>0</v>
      </c>
      <c r="V112" s="43">
        <f t="shared" ref="V112" si="450">V113+V114+V115+V116</f>
        <v>5062.6849999999995</v>
      </c>
      <c r="W112" s="43">
        <f t="shared" ref="W112" si="451">W113+W114+W115+W116</f>
        <v>0</v>
      </c>
      <c r="X112" s="43">
        <f t="shared" ref="X112" si="452">X113+X114+X115+X116</f>
        <v>6353.2709999999997</v>
      </c>
      <c r="Y112" s="43">
        <f t="shared" ref="Y112" si="453">Y113+Y114+Y115+Y116</f>
        <v>0</v>
      </c>
      <c r="Z112" s="43">
        <f t="shared" ref="Z112" si="454">Z113+Z114+Z115+Z116</f>
        <v>6540.6030000000001</v>
      </c>
      <c r="AA112" s="43">
        <f t="shared" ref="AA112" si="455">AA113+AA114+AA115+AA116</f>
        <v>0</v>
      </c>
      <c r="AB112" s="43">
        <f t="shared" ref="AB112" si="456">AB113+AB114+AB115+AB116</f>
        <v>6438.1369999999997</v>
      </c>
      <c r="AC112" s="43">
        <f t="shared" ref="AC112" si="457">AC113+AC114+AC115+AC116</f>
        <v>0</v>
      </c>
      <c r="AD112" s="43">
        <f t="shared" ref="AD112" si="458">AD113+AD114+AD115+AD116</f>
        <v>12889.885</v>
      </c>
      <c r="AE112" s="43">
        <f t="shared" ref="AE112" si="459">AE113+AE114+AE115+AE116</f>
        <v>0</v>
      </c>
      <c r="AF112" s="45"/>
      <c r="AG112" s="59">
        <f>H112+J112+L112+N112+P112+R112+T112+V112+X112+Z112+AB112+AD112</f>
        <v>61556.900000000009</v>
      </c>
    </row>
    <row r="113" spans="1:32" ht="18.75" x14ac:dyDescent="0.3">
      <c r="A113" s="46" t="s">
        <v>5</v>
      </c>
      <c r="B113" s="47">
        <f>B9+B15+B21+B27+B33+B46+B53+B60+B66+B72+B78+B86+B93+B100+B108</f>
        <v>99.4</v>
      </c>
      <c r="C113" s="47">
        <f>C9+C15+C21+C27+C33+C46+C53+C60+C66+C72+C78+C86+C93+C100+C108</f>
        <v>0</v>
      </c>
      <c r="D113" s="47">
        <f>D9+D15+D21+D27+D33+D46+D53+D60+D66+D72+D78+D86+D93+D100+D108</f>
        <v>0</v>
      </c>
      <c r="E113" s="47">
        <f>E9+E15+E21+E27+E33+E46+E53+E60+E66+E72+E78+E86+E93+E100+E108</f>
        <v>0</v>
      </c>
      <c r="F113" s="48">
        <f t="shared" ref="F113:F114" si="460">E113/B113*100</f>
        <v>0</v>
      </c>
      <c r="G113" s="44"/>
      <c r="H113" s="47">
        <f t="shared" ref="H113:AE113" si="461">H9+H15+H21+H27+H33+H46+H53+H60+H66+H72+H78+H86+H93+H100+H108</f>
        <v>0</v>
      </c>
      <c r="I113" s="47">
        <f t="shared" si="461"/>
        <v>0</v>
      </c>
      <c r="J113" s="47">
        <f t="shared" si="461"/>
        <v>0</v>
      </c>
      <c r="K113" s="47">
        <f t="shared" si="461"/>
        <v>0</v>
      </c>
      <c r="L113" s="47">
        <f t="shared" si="461"/>
        <v>0</v>
      </c>
      <c r="M113" s="47">
        <f t="shared" si="461"/>
        <v>0</v>
      </c>
      <c r="N113" s="47">
        <f t="shared" si="461"/>
        <v>0</v>
      </c>
      <c r="O113" s="47">
        <f t="shared" si="461"/>
        <v>0</v>
      </c>
      <c r="P113" s="47">
        <f t="shared" si="461"/>
        <v>0</v>
      </c>
      <c r="Q113" s="47">
        <f t="shared" si="461"/>
        <v>0</v>
      </c>
      <c r="R113" s="47">
        <f t="shared" si="461"/>
        <v>0</v>
      </c>
      <c r="S113" s="47">
        <f t="shared" si="461"/>
        <v>0</v>
      </c>
      <c r="T113" s="47">
        <f t="shared" si="461"/>
        <v>0</v>
      </c>
      <c r="U113" s="47">
        <f t="shared" si="461"/>
        <v>0</v>
      </c>
      <c r="V113" s="47">
        <f t="shared" si="461"/>
        <v>99.4</v>
      </c>
      <c r="W113" s="47">
        <f t="shared" si="461"/>
        <v>0</v>
      </c>
      <c r="X113" s="47">
        <f t="shared" si="461"/>
        <v>0</v>
      </c>
      <c r="Y113" s="47">
        <f t="shared" si="461"/>
        <v>0</v>
      </c>
      <c r="Z113" s="47">
        <f t="shared" si="461"/>
        <v>0</v>
      </c>
      <c r="AA113" s="47">
        <f t="shared" si="461"/>
        <v>0</v>
      </c>
      <c r="AB113" s="47">
        <f t="shared" si="461"/>
        <v>0</v>
      </c>
      <c r="AC113" s="47">
        <f t="shared" si="461"/>
        <v>0</v>
      </c>
      <c r="AD113" s="47">
        <f t="shared" si="461"/>
        <v>0</v>
      </c>
      <c r="AE113" s="47">
        <f t="shared" si="461"/>
        <v>0</v>
      </c>
      <c r="AF113" s="45"/>
    </row>
    <row r="114" spans="1:32" ht="18.75" x14ac:dyDescent="0.3">
      <c r="A114" s="46" t="s">
        <v>6</v>
      </c>
      <c r="B114" s="47">
        <f>B10+B28+B34+B40+B47+B54+B61+B67+B73+B79+B87+B94+B101+B109</f>
        <v>61457.500000000007</v>
      </c>
      <c r="C114" s="47">
        <f>C10+C28+C34+C47+C54+C61+C67+C73+C79+C87+C94+C101+C109</f>
        <v>18798.066999999999</v>
      </c>
      <c r="D114" s="47">
        <f>D10+D28+D34+D47+D54+D61+D67+D73+D79+D87+D94+D101+D109</f>
        <v>17976.63883</v>
      </c>
      <c r="E114" s="47">
        <f>E10+E28+E34+E47+E54+E61+E67+E73+E79+E87+E94+E101+E109</f>
        <v>17976.63883</v>
      </c>
      <c r="F114" s="48">
        <f t="shared" si="460"/>
        <v>29.25052081519749</v>
      </c>
      <c r="G114" s="44">
        <f t="shared" si="428"/>
        <v>95.630251929626596</v>
      </c>
      <c r="H114" s="47">
        <f t="shared" ref="H114:AE114" si="462">H10+H28+H34+H47+H54+H61+H67+H73+H79+H87+H94+H101+H109</f>
        <v>2569.6089999999999</v>
      </c>
      <c r="I114" s="47">
        <f t="shared" si="462"/>
        <v>2299.4560000000001</v>
      </c>
      <c r="J114" s="47">
        <f t="shared" si="462"/>
        <v>2358.1440000000002</v>
      </c>
      <c r="K114" s="47">
        <f t="shared" si="462"/>
        <v>2424.538</v>
      </c>
      <c r="L114" s="47">
        <f t="shared" si="462"/>
        <v>3330.93</v>
      </c>
      <c r="M114" s="47">
        <f t="shared" si="462"/>
        <v>1787.501</v>
      </c>
      <c r="N114" s="47">
        <f>N10+N28+N34+N47+N54+N61+N67+N73+N79+N87+N94+N101+N109</f>
        <v>4610.5929999999998</v>
      </c>
      <c r="O114" s="47">
        <f t="shared" si="462"/>
        <v>2934.1570000000002</v>
      </c>
      <c r="P114" s="47">
        <f t="shared" si="462"/>
        <v>3994.6090000000004</v>
      </c>
      <c r="Q114" s="47">
        <f t="shared" si="462"/>
        <v>5350.3139999999994</v>
      </c>
      <c r="R114" s="47">
        <f t="shared" si="462"/>
        <v>4067.1320000000001</v>
      </c>
      <c r="S114" s="47">
        <f t="shared" si="462"/>
        <v>3180.6728300000004</v>
      </c>
      <c r="T114" s="47">
        <f t="shared" si="462"/>
        <v>3341.3019999999997</v>
      </c>
      <c r="U114" s="47">
        <f t="shared" si="462"/>
        <v>0</v>
      </c>
      <c r="V114" s="47">
        <f>V10+V28+V34+V40+V47+V54+V61+V67+V73+V79+V87+V94+V101+V109</f>
        <v>4963.2849999999999</v>
      </c>
      <c r="W114" s="47">
        <f t="shared" si="462"/>
        <v>0</v>
      </c>
      <c r="X114" s="47">
        <f>X10+X28+X34+X40+X47+X54+X61+X67+X73+X79+X87+X94+X101+X109</f>
        <v>6353.2709999999997</v>
      </c>
      <c r="Y114" s="47">
        <f t="shared" si="462"/>
        <v>0</v>
      </c>
      <c r="Z114" s="47">
        <f>Z10+Z28+Z34+Z40+Z47+Z54+Z61+Z67+Z73+Z79+Z87+Z94+Z101+Z109</f>
        <v>6540.6030000000001</v>
      </c>
      <c r="AA114" s="47">
        <f t="shared" si="462"/>
        <v>0</v>
      </c>
      <c r="AB114" s="47">
        <f>AB10+AB28+AB34+AB40+AB47+AB54+AB61+AB67+AB73+AB79+AB87+AB94+AB101+AB109</f>
        <v>6438.1369999999997</v>
      </c>
      <c r="AC114" s="47">
        <f t="shared" si="462"/>
        <v>0</v>
      </c>
      <c r="AD114" s="47">
        <f>AD10+AD28+AD34+AD40+AD47+AD54+AD61+AD67+AD73+AD79+AD87+AD94+AD101+AD109</f>
        <v>12889.885</v>
      </c>
      <c r="AE114" s="47">
        <f t="shared" si="462"/>
        <v>0</v>
      </c>
      <c r="AF114" s="45"/>
    </row>
    <row r="115" spans="1:32" ht="18.75" x14ac:dyDescent="0.3">
      <c r="A115" s="46" t="s">
        <v>7</v>
      </c>
      <c r="B115" s="47">
        <f t="shared" ref="B115:E116" si="463">B11+B17+B23+B29+B35+B48+B55+B62+B68+B74+B80+B88+B95+B102+B110</f>
        <v>0</v>
      </c>
      <c r="C115" s="47">
        <f t="shared" si="463"/>
        <v>0</v>
      </c>
      <c r="D115" s="47">
        <f t="shared" si="463"/>
        <v>0</v>
      </c>
      <c r="E115" s="47">
        <f t="shared" si="463"/>
        <v>0</v>
      </c>
      <c r="F115" s="48"/>
      <c r="G115" s="44"/>
      <c r="H115" s="47">
        <f t="shared" ref="H115:AE115" si="464">H11+H17+H23+H29+H35+H48+H55+H62+H68+H74+H80+H88+H95+H102+H110</f>
        <v>0</v>
      </c>
      <c r="I115" s="47">
        <f t="shared" si="464"/>
        <v>0</v>
      </c>
      <c r="J115" s="47">
        <f t="shared" si="464"/>
        <v>0</v>
      </c>
      <c r="K115" s="47">
        <f t="shared" si="464"/>
        <v>0</v>
      </c>
      <c r="L115" s="47">
        <f t="shared" si="464"/>
        <v>0</v>
      </c>
      <c r="M115" s="47">
        <f t="shared" si="464"/>
        <v>0</v>
      </c>
      <c r="N115" s="47">
        <f t="shared" si="464"/>
        <v>0</v>
      </c>
      <c r="O115" s="47">
        <f t="shared" si="464"/>
        <v>0</v>
      </c>
      <c r="P115" s="47">
        <f t="shared" si="464"/>
        <v>0</v>
      </c>
      <c r="Q115" s="47">
        <f t="shared" si="464"/>
        <v>0</v>
      </c>
      <c r="R115" s="47">
        <f t="shared" si="464"/>
        <v>0</v>
      </c>
      <c r="S115" s="47">
        <f t="shared" si="464"/>
        <v>0</v>
      </c>
      <c r="T115" s="47">
        <f t="shared" si="464"/>
        <v>0</v>
      </c>
      <c r="U115" s="47">
        <f t="shared" si="464"/>
        <v>0</v>
      </c>
      <c r="V115" s="47">
        <f t="shared" si="464"/>
        <v>0</v>
      </c>
      <c r="W115" s="47">
        <f t="shared" si="464"/>
        <v>0</v>
      </c>
      <c r="X115" s="47">
        <f t="shared" si="464"/>
        <v>0</v>
      </c>
      <c r="Y115" s="47">
        <f t="shared" si="464"/>
        <v>0</v>
      </c>
      <c r="Z115" s="47">
        <f t="shared" si="464"/>
        <v>0</v>
      </c>
      <c r="AA115" s="47">
        <f t="shared" si="464"/>
        <v>0</v>
      </c>
      <c r="AB115" s="47">
        <f t="shared" si="464"/>
        <v>0</v>
      </c>
      <c r="AC115" s="47">
        <f t="shared" si="464"/>
        <v>0</v>
      </c>
      <c r="AD115" s="47">
        <f t="shared" si="464"/>
        <v>0</v>
      </c>
      <c r="AE115" s="47">
        <f t="shared" si="464"/>
        <v>0</v>
      </c>
      <c r="AF115" s="45"/>
    </row>
    <row r="116" spans="1:32" ht="18.75" x14ac:dyDescent="0.3">
      <c r="A116" s="46" t="s">
        <v>8</v>
      </c>
      <c r="B116" s="47">
        <f t="shared" si="463"/>
        <v>0</v>
      </c>
      <c r="C116" s="47">
        <f t="shared" si="463"/>
        <v>0</v>
      </c>
      <c r="D116" s="47">
        <f t="shared" si="463"/>
        <v>0</v>
      </c>
      <c r="E116" s="47">
        <f t="shared" si="463"/>
        <v>0</v>
      </c>
      <c r="F116" s="48"/>
      <c r="G116" s="44"/>
      <c r="H116" s="47">
        <f t="shared" ref="H116:AE116" si="465">H12+H18+H24+H30+H36+H49+H56+H63+H69+H75+H81+H89+H96+H103+H111</f>
        <v>0</v>
      </c>
      <c r="I116" s="47">
        <f t="shared" si="465"/>
        <v>0</v>
      </c>
      <c r="J116" s="47">
        <f t="shared" si="465"/>
        <v>0</v>
      </c>
      <c r="K116" s="47">
        <f t="shared" si="465"/>
        <v>0</v>
      </c>
      <c r="L116" s="47">
        <f t="shared" si="465"/>
        <v>0</v>
      </c>
      <c r="M116" s="47">
        <f t="shared" si="465"/>
        <v>0</v>
      </c>
      <c r="N116" s="47">
        <f t="shared" si="465"/>
        <v>0</v>
      </c>
      <c r="O116" s="47">
        <f t="shared" si="465"/>
        <v>0</v>
      </c>
      <c r="P116" s="47">
        <f t="shared" si="465"/>
        <v>0</v>
      </c>
      <c r="Q116" s="47">
        <f t="shared" si="465"/>
        <v>0</v>
      </c>
      <c r="R116" s="47">
        <f t="shared" si="465"/>
        <v>0</v>
      </c>
      <c r="S116" s="47">
        <f t="shared" si="465"/>
        <v>0</v>
      </c>
      <c r="T116" s="47">
        <f t="shared" si="465"/>
        <v>0</v>
      </c>
      <c r="U116" s="47">
        <f t="shared" si="465"/>
        <v>0</v>
      </c>
      <c r="V116" s="47">
        <f t="shared" si="465"/>
        <v>0</v>
      </c>
      <c r="W116" s="47">
        <f t="shared" si="465"/>
        <v>0</v>
      </c>
      <c r="X116" s="47">
        <f t="shared" si="465"/>
        <v>0</v>
      </c>
      <c r="Y116" s="47">
        <f t="shared" si="465"/>
        <v>0</v>
      </c>
      <c r="Z116" s="47">
        <f t="shared" si="465"/>
        <v>0</v>
      </c>
      <c r="AA116" s="47">
        <f t="shared" si="465"/>
        <v>0</v>
      </c>
      <c r="AB116" s="47">
        <f t="shared" si="465"/>
        <v>0</v>
      </c>
      <c r="AC116" s="47">
        <f t="shared" si="465"/>
        <v>0</v>
      </c>
      <c r="AD116" s="47">
        <f t="shared" si="465"/>
        <v>0</v>
      </c>
      <c r="AE116" s="47">
        <f t="shared" si="465"/>
        <v>0</v>
      </c>
      <c r="AF116" s="45"/>
    </row>
    <row r="117" spans="1:32" ht="18.75" x14ac:dyDescent="0.3">
      <c r="A117" s="15"/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8"/>
      <c r="AF117" s="19"/>
    </row>
    <row r="118" spans="1:32" ht="18.75" x14ac:dyDescent="0.3">
      <c r="A118" s="15"/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8"/>
      <c r="AF118" s="19"/>
    </row>
    <row r="119" spans="1:32" ht="18.75" x14ac:dyDescent="0.3">
      <c r="A119" s="50" t="s">
        <v>47</v>
      </c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8"/>
      <c r="AF119" s="19"/>
    </row>
    <row r="120" spans="1:32" ht="18.75" x14ac:dyDescent="0.3">
      <c r="A120" s="15" t="s">
        <v>48</v>
      </c>
      <c r="B120" s="16">
        <f>B6+B43+B50+B57+B83+B90+B97+B105</f>
        <v>61556.900000000009</v>
      </c>
      <c r="C120" s="16">
        <f>C6+C43+C50+C57+C83+C90+C97+C105</f>
        <v>18798.066999999999</v>
      </c>
      <c r="D120" s="16">
        <f>D6+D43+D50+D57+D83+D90+D97+D105</f>
        <v>17976.63883</v>
      </c>
      <c r="E120" s="16">
        <f>E6+E43+E50+E57+E83+E90+E97+E105</f>
        <v>17976.63883</v>
      </c>
      <c r="F120" s="17">
        <f>E120/B120*100</f>
        <v>29.203288063563949</v>
      </c>
      <c r="G120" s="17">
        <f>E120/D120*100</f>
        <v>100</v>
      </c>
      <c r="H120" s="16">
        <f t="shared" ref="H120:AE120" si="466">H6+H43+H50+H57+H83+H90+H97+H105</f>
        <v>2569.6089999999999</v>
      </c>
      <c r="I120" s="16">
        <f t="shared" si="466"/>
        <v>2299.4560000000001</v>
      </c>
      <c r="J120" s="16">
        <f t="shared" si="466"/>
        <v>2358.1440000000002</v>
      </c>
      <c r="K120" s="16">
        <f t="shared" si="466"/>
        <v>2424.538</v>
      </c>
      <c r="L120" s="16">
        <f t="shared" si="466"/>
        <v>3330.93</v>
      </c>
      <c r="M120" s="16">
        <f t="shared" si="466"/>
        <v>1787.501</v>
      </c>
      <c r="N120" s="16">
        <f t="shared" si="466"/>
        <v>4610.5929999999998</v>
      </c>
      <c r="O120" s="16">
        <f t="shared" si="466"/>
        <v>2934.1570000000002</v>
      </c>
      <c r="P120" s="16">
        <f t="shared" si="466"/>
        <v>3994.6090000000004</v>
      </c>
      <c r="Q120" s="16">
        <f t="shared" si="466"/>
        <v>5350.3139999999994</v>
      </c>
      <c r="R120" s="16">
        <f t="shared" si="466"/>
        <v>4067.1320000000001</v>
      </c>
      <c r="S120" s="16">
        <f t="shared" si="466"/>
        <v>3180.6728300000004</v>
      </c>
      <c r="T120" s="16">
        <f t="shared" si="466"/>
        <v>3341.3019999999997</v>
      </c>
      <c r="U120" s="16">
        <f t="shared" si="466"/>
        <v>0</v>
      </c>
      <c r="V120" s="16">
        <f t="shared" si="466"/>
        <v>5062.6850000000004</v>
      </c>
      <c r="W120" s="16">
        <f t="shared" si="466"/>
        <v>0</v>
      </c>
      <c r="X120" s="16">
        <f t="shared" si="466"/>
        <v>6353.2709999999997</v>
      </c>
      <c r="Y120" s="16">
        <f t="shared" si="466"/>
        <v>0</v>
      </c>
      <c r="Z120" s="16">
        <f t="shared" si="466"/>
        <v>6540.6030000000001</v>
      </c>
      <c r="AA120" s="16">
        <f t="shared" si="466"/>
        <v>0</v>
      </c>
      <c r="AB120" s="16">
        <f t="shared" si="466"/>
        <v>6438.1369999999997</v>
      </c>
      <c r="AC120" s="16">
        <f t="shared" si="466"/>
        <v>0</v>
      </c>
      <c r="AD120" s="16">
        <f t="shared" si="466"/>
        <v>12889.885</v>
      </c>
      <c r="AE120" s="16">
        <f t="shared" si="466"/>
        <v>0</v>
      </c>
      <c r="AF120" s="19"/>
    </row>
    <row r="121" spans="1:32" ht="18.75" x14ac:dyDescent="0.3">
      <c r="A121" s="15" t="s">
        <v>49</v>
      </c>
      <c r="B121" s="16">
        <f>B7+B25+B31+B44+B51+B58+B64+B70+B76+B84+B91+B98+B106+B37</f>
        <v>61556.900000000009</v>
      </c>
      <c r="C121" s="16">
        <f t="shared" ref="C121:AE121" si="467">C7+C25+C31+C44+C51+C58+C64+C70+C76+C84+C91+C98+C106+C37</f>
        <v>18798.066999999999</v>
      </c>
      <c r="D121" s="16">
        <f t="shared" si="467"/>
        <v>17976.63883</v>
      </c>
      <c r="E121" s="16">
        <f t="shared" si="467"/>
        <v>17976.63883</v>
      </c>
      <c r="F121" s="17">
        <f>E121/B121*100</f>
        <v>29.203288063563949</v>
      </c>
      <c r="G121" s="17">
        <f>E121/D121*100</f>
        <v>100</v>
      </c>
      <c r="H121" s="16">
        <f t="shared" si="467"/>
        <v>2569.6089999999999</v>
      </c>
      <c r="I121" s="16">
        <f t="shared" si="467"/>
        <v>2299.4560000000001</v>
      </c>
      <c r="J121" s="16">
        <f t="shared" si="467"/>
        <v>2358.1440000000002</v>
      </c>
      <c r="K121" s="16">
        <f t="shared" si="467"/>
        <v>2424.538</v>
      </c>
      <c r="L121" s="16">
        <f t="shared" si="467"/>
        <v>3330.93</v>
      </c>
      <c r="M121" s="16">
        <f t="shared" si="467"/>
        <v>1787.501</v>
      </c>
      <c r="N121" s="16">
        <f t="shared" si="467"/>
        <v>4610.5929999999998</v>
      </c>
      <c r="O121" s="16">
        <f t="shared" si="467"/>
        <v>2934.1570000000002</v>
      </c>
      <c r="P121" s="16">
        <f t="shared" si="467"/>
        <v>3994.6090000000004</v>
      </c>
      <c r="Q121" s="16">
        <f t="shared" si="467"/>
        <v>5350.3139999999994</v>
      </c>
      <c r="R121" s="16">
        <f t="shared" si="467"/>
        <v>4067.1320000000001</v>
      </c>
      <c r="S121" s="16">
        <f t="shared" si="467"/>
        <v>3180.6728300000004</v>
      </c>
      <c r="T121" s="16">
        <f t="shared" si="467"/>
        <v>3341.3019999999997</v>
      </c>
      <c r="U121" s="16">
        <f t="shared" si="467"/>
        <v>0</v>
      </c>
      <c r="V121" s="16">
        <f t="shared" si="467"/>
        <v>5062.6849999999995</v>
      </c>
      <c r="W121" s="16">
        <f t="shared" si="467"/>
        <v>0</v>
      </c>
      <c r="X121" s="16">
        <f t="shared" si="467"/>
        <v>6353.2709999999997</v>
      </c>
      <c r="Y121" s="16">
        <f t="shared" si="467"/>
        <v>0</v>
      </c>
      <c r="Z121" s="16">
        <f t="shared" si="467"/>
        <v>6540.6030000000001</v>
      </c>
      <c r="AA121" s="16">
        <f t="shared" si="467"/>
        <v>0</v>
      </c>
      <c r="AB121" s="16">
        <f t="shared" si="467"/>
        <v>6438.1370000000006</v>
      </c>
      <c r="AC121" s="16">
        <f t="shared" si="467"/>
        <v>0</v>
      </c>
      <c r="AD121" s="16">
        <f t="shared" si="467"/>
        <v>12889.885</v>
      </c>
      <c r="AE121" s="16">
        <f t="shared" si="467"/>
        <v>0</v>
      </c>
      <c r="AF121" s="19"/>
    </row>
    <row r="122" spans="1:32" ht="18.75" x14ac:dyDescent="0.3">
      <c r="A122" s="15"/>
      <c r="B122" s="16"/>
      <c r="C122" s="16"/>
      <c r="D122" s="16"/>
      <c r="E122" s="16"/>
      <c r="F122" s="17"/>
      <c r="G122" s="17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9"/>
    </row>
    <row r="123" spans="1:32" ht="18.75" x14ac:dyDescent="0.3">
      <c r="A123" s="50" t="s">
        <v>50</v>
      </c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8"/>
      <c r="AF123" s="19"/>
    </row>
    <row r="124" spans="1:32" ht="18.75" x14ac:dyDescent="0.3">
      <c r="A124" s="15" t="s">
        <v>48</v>
      </c>
      <c r="B124" s="16">
        <f>B112-B120</f>
        <v>0</v>
      </c>
      <c r="C124" s="16">
        <f t="shared" ref="C124:AE124" si="468">C112-C120</f>
        <v>0</v>
      </c>
      <c r="D124" s="16">
        <f t="shared" si="468"/>
        <v>0</v>
      </c>
      <c r="E124" s="16">
        <f t="shared" si="468"/>
        <v>0</v>
      </c>
      <c r="F124" s="16">
        <f t="shared" si="468"/>
        <v>0</v>
      </c>
      <c r="G124" s="16">
        <f t="shared" si="468"/>
        <v>-4.3697480703734044</v>
      </c>
      <c r="H124" s="16">
        <f t="shared" si="468"/>
        <v>0</v>
      </c>
      <c r="I124" s="16">
        <f t="shared" si="468"/>
        <v>0</v>
      </c>
      <c r="J124" s="16">
        <f t="shared" si="468"/>
        <v>0</v>
      </c>
      <c r="K124" s="16">
        <f t="shared" si="468"/>
        <v>0</v>
      </c>
      <c r="L124" s="16">
        <f t="shared" si="468"/>
        <v>0</v>
      </c>
      <c r="M124" s="16">
        <f t="shared" si="468"/>
        <v>0</v>
      </c>
      <c r="N124" s="16">
        <f t="shared" si="468"/>
        <v>0</v>
      </c>
      <c r="O124" s="16">
        <f t="shared" si="468"/>
        <v>0</v>
      </c>
      <c r="P124" s="16">
        <f t="shared" si="468"/>
        <v>0</v>
      </c>
      <c r="Q124" s="16">
        <f t="shared" si="468"/>
        <v>0</v>
      </c>
      <c r="R124" s="16">
        <f t="shared" si="468"/>
        <v>0</v>
      </c>
      <c r="S124" s="16">
        <f t="shared" si="468"/>
        <v>0</v>
      </c>
      <c r="T124" s="16">
        <f t="shared" si="468"/>
        <v>0</v>
      </c>
      <c r="U124" s="16">
        <f t="shared" si="468"/>
        <v>0</v>
      </c>
      <c r="V124" s="16">
        <f t="shared" si="468"/>
        <v>0</v>
      </c>
      <c r="W124" s="16">
        <f t="shared" si="468"/>
        <v>0</v>
      </c>
      <c r="X124" s="16">
        <f t="shared" si="468"/>
        <v>0</v>
      </c>
      <c r="Y124" s="16">
        <f t="shared" si="468"/>
        <v>0</v>
      </c>
      <c r="Z124" s="16">
        <f t="shared" si="468"/>
        <v>0</v>
      </c>
      <c r="AA124" s="16">
        <f t="shared" si="468"/>
        <v>0</v>
      </c>
      <c r="AB124" s="16">
        <f t="shared" si="468"/>
        <v>0</v>
      </c>
      <c r="AC124" s="16">
        <f t="shared" si="468"/>
        <v>0</v>
      </c>
      <c r="AD124" s="16">
        <f t="shared" si="468"/>
        <v>0</v>
      </c>
      <c r="AE124" s="16">
        <f t="shared" si="468"/>
        <v>0</v>
      </c>
      <c r="AF124" s="19"/>
    </row>
    <row r="125" spans="1:32" ht="18.75" x14ac:dyDescent="0.3">
      <c r="A125" s="15" t="s">
        <v>49</v>
      </c>
      <c r="B125" s="16">
        <f>B121-B112</f>
        <v>0</v>
      </c>
      <c r="C125" s="16">
        <f t="shared" ref="C125:AE125" si="469">C121-C112</f>
        <v>0</v>
      </c>
      <c r="D125" s="16">
        <f t="shared" si="469"/>
        <v>0</v>
      </c>
      <c r="E125" s="16">
        <f t="shared" si="469"/>
        <v>0</v>
      </c>
      <c r="F125" s="16">
        <f t="shared" si="469"/>
        <v>0</v>
      </c>
      <c r="G125" s="16">
        <f t="shared" si="469"/>
        <v>4.3697480703734044</v>
      </c>
      <c r="H125" s="16">
        <f t="shared" si="469"/>
        <v>0</v>
      </c>
      <c r="I125" s="16">
        <f t="shared" si="469"/>
        <v>0</v>
      </c>
      <c r="J125" s="16">
        <f t="shared" si="469"/>
        <v>0</v>
      </c>
      <c r="K125" s="16">
        <f t="shared" si="469"/>
        <v>0</v>
      </c>
      <c r="L125" s="16">
        <f t="shared" si="469"/>
        <v>0</v>
      </c>
      <c r="M125" s="16">
        <f t="shared" si="469"/>
        <v>0</v>
      </c>
      <c r="N125" s="16">
        <f t="shared" si="469"/>
        <v>0</v>
      </c>
      <c r="O125" s="16">
        <f t="shared" si="469"/>
        <v>0</v>
      </c>
      <c r="P125" s="16">
        <f t="shared" si="469"/>
        <v>0</v>
      </c>
      <c r="Q125" s="16">
        <f t="shared" si="469"/>
        <v>0</v>
      </c>
      <c r="R125" s="16">
        <f t="shared" si="469"/>
        <v>0</v>
      </c>
      <c r="S125" s="16">
        <f t="shared" si="469"/>
        <v>0</v>
      </c>
      <c r="T125" s="16">
        <f t="shared" si="469"/>
        <v>0</v>
      </c>
      <c r="U125" s="16">
        <f t="shared" si="469"/>
        <v>0</v>
      </c>
      <c r="V125" s="16">
        <f t="shared" si="469"/>
        <v>0</v>
      </c>
      <c r="W125" s="16">
        <f t="shared" si="469"/>
        <v>0</v>
      </c>
      <c r="X125" s="16">
        <f t="shared" si="469"/>
        <v>0</v>
      </c>
      <c r="Y125" s="16">
        <f t="shared" si="469"/>
        <v>0</v>
      </c>
      <c r="Z125" s="16">
        <f t="shared" si="469"/>
        <v>0</v>
      </c>
      <c r="AA125" s="16">
        <f t="shared" si="469"/>
        <v>0</v>
      </c>
      <c r="AB125" s="16">
        <f t="shared" si="469"/>
        <v>0</v>
      </c>
      <c r="AC125" s="16">
        <f t="shared" si="469"/>
        <v>0</v>
      </c>
      <c r="AD125" s="16">
        <f t="shared" si="469"/>
        <v>0</v>
      </c>
      <c r="AE125" s="16">
        <f t="shared" si="469"/>
        <v>0</v>
      </c>
    </row>
    <row r="127" spans="1:32" ht="34.5" customHeight="1" x14ac:dyDescent="0.25">
      <c r="C127" s="70" t="s">
        <v>51</v>
      </c>
      <c r="D127" s="70"/>
      <c r="E127" s="70"/>
      <c r="F127" s="70"/>
      <c r="G127" s="70"/>
      <c r="H127" s="70"/>
      <c r="I127" s="70"/>
    </row>
    <row r="128" spans="1:32" ht="27" customHeight="1" x14ac:dyDescent="0.25">
      <c r="C128" s="52" t="s">
        <v>52</v>
      </c>
      <c r="D128" s="51"/>
      <c r="E128" s="51"/>
      <c r="F128" s="51"/>
      <c r="G128" s="51"/>
      <c r="H128" s="51"/>
      <c r="I128" s="51"/>
    </row>
  </sheetData>
  <sheetProtection selectLockedCells="1" selectUnlockedCells="1"/>
  <mergeCells count="21">
    <mergeCell ref="AB1:AC1"/>
    <mergeCell ref="AD1:AE1"/>
    <mergeCell ref="D1:D2"/>
    <mergeCell ref="AF1:AF2"/>
    <mergeCell ref="A4:AF4"/>
    <mergeCell ref="A1:A2"/>
    <mergeCell ref="B1:B2"/>
    <mergeCell ref="C1:C2"/>
    <mergeCell ref="E1:E2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C127:I12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Чернышкова Софья Леонидовна</cp:lastModifiedBy>
  <cp:lastPrinted>2014-07-02T08:26:47Z</cp:lastPrinted>
  <dcterms:created xsi:type="dcterms:W3CDTF">2014-04-01T10:42:26Z</dcterms:created>
  <dcterms:modified xsi:type="dcterms:W3CDTF">2014-07-02T10:59:40Z</dcterms:modified>
</cp:coreProperties>
</file>